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15" windowHeight="5205" activeTab="0"/>
  </bookViews>
  <sheets>
    <sheet name="Beschreibung" sheetId="1" r:id="rId1"/>
    <sheet name="Papierberechnung" sheetId="2" r:id="rId2"/>
    <sheet name="Angebotspreis" sheetId="3" r:id="rId3"/>
    <sheet name="Materialkosten" sheetId="4" r:id="rId4"/>
  </sheets>
  <definedNames>
    <definedName name="_xlnm.Print_Area" localSheetId="2">'Angebotspreis'!$A$1:$J$55</definedName>
    <definedName name="_xlnm.Print_Area" localSheetId="0">'Beschreibung'!$A$1:$F$49</definedName>
    <definedName name="_xlnm.Print_Area" localSheetId="3">'Materialkosten'!$A$1:$L$55</definedName>
    <definedName name="_xlnm.Print_Area" localSheetId="1">'Papierberechnung'!$A$1:$M$66</definedName>
    <definedName name="grenzwert">'Angebotspreis'!#REF!</definedName>
    <definedName name="wrn.Kalkform." hidden="1">{#N/A,#N/A,FALSE,"Seite1";#N/A,#N/A,FALSE,"Seite2";#N/A,#N/A,FALSE,"Seite3";#N/A,#N/A,FALSE,"Seite4"}</definedName>
  </definedNames>
  <calcPr fullCalcOnLoad="1"/>
</workbook>
</file>

<file path=xl/sharedStrings.xml><?xml version="1.0" encoding="utf-8"?>
<sst xmlns="http://schemas.openxmlformats.org/spreadsheetml/2006/main" count="287" uniqueCount="189">
  <si>
    <t xml:space="preserve"> </t>
  </si>
  <si>
    <t xml:space="preserve"> Grunddaten</t>
  </si>
  <si>
    <t>Bearbeiter:</t>
  </si>
  <si>
    <t xml:space="preserve"> Besteller:</t>
  </si>
  <si>
    <t>Telefon:</t>
  </si>
  <si>
    <t>Fax:</t>
  </si>
  <si>
    <t>Anfrage vom:</t>
  </si>
  <si>
    <t xml:space="preserve"> Objekt:</t>
  </si>
  <si>
    <t>Angebot am:</t>
  </si>
  <si>
    <t>Liefertermin:</t>
  </si>
  <si>
    <t xml:space="preserve"> Auflage:</t>
  </si>
  <si>
    <t xml:space="preserve"> Umfang:</t>
  </si>
  <si>
    <t xml:space="preserve"> Endformat:</t>
  </si>
  <si>
    <t>offen:</t>
  </si>
  <si>
    <t xml:space="preserve"> Papier:</t>
  </si>
  <si>
    <t xml:space="preserve"> Farben:</t>
  </si>
  <si>
    <t xml:space="preserve"> Korrekturabzüge:</t>
  </si>
  <si>
    <t xml:space="preserve"> Andrucke:</t>
  </si>
  <si>
    <t xml:space="preserve"> Technische Daten</t>
  </si>
  <si>
    <t xml:space="preserve"> Druckvorstufe:</t>
  </si>
  <si>
    <t xml:space="preserve"> Druck:</t>
  </si>
  <si>
    <t xml:space="preserve"> Druckweiterverarbeitung:</t>
  </si>
  <si>
    <t xml:space="preserve"> Verpackung:</t>
  </si>
  <si>
    <t xml:space="preserve"> Sonstiges:</t>
  </si>
  <si>
    <t xml:space="preserve"> Lieferung:</t>
  </si>
  <si>
    <t>Bogeneinteilung</t>
  </si>
  <si>
    <t>Seite 2</t>
  </si>
  <si>
    <t>Bogenvermaßung in mm</t>
  </si>
  <si>
    <t>Schmalkante</t>
  </si>
  <si>
    <t>Greifer</t>
  </si>
  <si>
    <t>Beschnitt</t>
  </si>
  <si>
    <t>Nutzen</t>
  </si>
  <si>
    <t>Farbkeil</t>
  </si>
  <si>
    <t>Gesamt</t>
  </si>
  <si>
    <t>Breitkante</t>
  </si>
  <si>
    <t xml:space="preserve">                                                        </t>
  </si>
  <si>
    <t>fix in Bg.</t>
  </si>
  <si>
    <t>var. in %</t>
  </si>
  <si>
    <t>Teil-</t>
  </si>
  <si>
    <t>Format</t>
  </si>
  <si>
    <t>Druckbg.</t>
  </si>
  <si>
    <t>Produkt-</t>
  </si>
  <si>
    <t>Auflage</t>
  </si>
  <si>
    <t>Druckbogen</t>
  </si>
  <si>
    <t>Rohbogen</t>
  </si>
  <si>
    <t>produkt</t>
  </si>
  <si>
    <t>Rohbg.</t>
  </si>
  <si>
    <t>je</t>
  </si>
  <si>
    <t>nutzen je</t>
  </si>
  <si>
    <t>netto</t>
  </si>
  <si>
    <t>und Druckweiterverarb.</t>
  </si>
  <si>
    <t>brutto</t>
  </si>
  <si>
    <t>cm</t>
  </si>
  <si>
    <t>fix</t>
  </si>
  <si>
    <t>var.</t>
  </si>
  <si>
    <t>a</t>
  </si>
  <si>
    <t>b</t>
  </si>
  <si>
    <t>c</t>
  </si>
  <si>
    <t>d</t>
  </si>
  <si>
    <t>e</t>
  </si>
  <si>
    <t>f</t>
  </si>
  <si>
    <t>g = f / e</t>
  </si>
  <si>
    <t>h</t>
  </si>
  <si>
    <t>i</t>
  </si>
  <si>
    <t>j</t>
  </si>
  <si>
    <t>l = j / d</t>
  </si>
  <si>
    <t>Ermittlung der Selbstkosten/des Preisvorschlags</t>
  </si>
  <si>
    <t>Seite 3</t>
  </si>
  <si>
    <t>Menge</t>
  </si>
  <si>
    <t>Rüstzeit/</t>
  </si>
  <si>
    <t>Kostensatz</t>
  </si>
  <si>
    <t>Zl.</t>
  </si>
  <si>
    <t>Position</t>
  </si>
  <si>
    <t>Betriebsmittel/Arbeitsvorgang</t>
  </si>
  <si>
    <t>Ausführungs-</t>
  </si>
  <si>
    <t>in Min.</t>
  </si>
  <si>
    <t>variabel</t>
  </si>
  <si>
    <t>zeit in Min.</t>
  </si>
  <si>
    <t xml:space="preserve">+ Gewinn % i. H. </t>
  </si>
  <si>
    <t xml:space="preserve">Zwischensumme </t>
  </si>
  <si>
    <t>+ Provision/Skonto % i. H.</t>
  </si>
  <si>
    <t>Zwischensumme</t>
  </si>
  <si>
    <t>Ermittlung der Material- und Fremdleistungskosten</t>
  </si>
  <si>
    <t>Seite 4</t>
  </si>
  <si>
    <t>Filme/Druckplatten</t>
  </si>
  <si>
    <t>Kosten je</t>
  </si>
  <si>
    <t>Sa. Materialkosten der Druckvorlagen und -formherstellung</t>
  </si>
  <si>
    <t>Papier</t>
  </si>
  <si>
    <t>Bogen-</t>
  </si>
  <si>
    <t>Anzahl</t>
  </si>
  <si>
    <t>Preis</t>
  </si>
  <si>
    <t>gewicht</t>
  </si>
  <si>
    <t>Bruttobogen</t>
  </si>
  <si>
    <t>in 1.000</t>
  </si>
  <si>
    <t>1.000 Bg.</t>
  </si>
  <si>
    <t>Sa. Papierkosten</t>
  </si>
  <si>
    <t>Farbe</t>
  </si>
  <si>
    <t>Bedruckte</t>
  </si>
  <si>
    <t>Druckdichte</t>
  </si>
  <si>
    <t>Gedeckte</t>
  </si>
  <si>
    <t>Farbverbrauch in g</t>
  </si>
  <si>
    <t>Brutto-</t>
  </si>
  <si>
    <t>Verbrauch</t>
  </si>
  <si>
    <t>Preis je kg</t>
  </si>
  <si>
    <t>Fläche des</t>
  </si>
  <si>
    <t>in %</t>
  </si>
  <si>
    <t>Fläche</t>
  </si>
  <si>
    <t>je Expl.</t>
  </si>
  <si>
    <t>auflage</t>
  </si>
  <si>
    <t>in kg oder</t>
  </si>
  <si>
    <t>Exemplars</t>
  </si>
  <si>
    <t>in m²</t>
  </si>
  <si>
    <t>Pauschalver-</t>
  </si>
  <si>
    <t>Expl.</t>
  </si>
  <si>
    <t>brauch in kg</t>
  </si>
  <si>
    <t>g</t>
  </si>
  <si>
    <t>Sa. Farbkosten</t>
  </si>
  <si>
    <t>Sonstige Materialeinzelkosten</t>
  </si>
  <si>
    <t>Sa. Sonstige Materialeinzelkosten</t>
  </si>
  <si>
    <t>Zwischensumme Fremdleistungskosten</t>
  </si>
  <si>
    <t>Zuschuss Druck für Platten</t>
  </si>
  <si>
    <t xml:space="preserve">Zuschuss Falzen                  </t>
  </si>
  <si>
    <t xml:space="preserve">Zuschuss Zusammentragen      </t>
  </si>
  <si>
    <t xml:space="preserve">Zuschuss Stanzen/Prägen      </t>
  </si>
  <si>
    <t xml:space="preserve">Zuschuss gesamt                </t>
  </si>
  <si>
    <t>Zuschuss Druck je Maschine</t>
  </si>
  <si>
    <t>Zuschuss Druck</t>
  </si>
  <si>
    <t>Preisvorschlag für 1.000 Stück (1.000er-Stückpreis)</t>
  </si>
  <si>
    <t>Preisvorschlag für weitere 1.000 Stück</t>
  </si>
  <si>
    <t xml:space="preserve"> Fremdleistungen:</t>
  </si>
  <si>
    <r>
      <t xml:space="preserve"> </t>
    </r>
    <r>
      <rPr>
        <b/>
        <sz val="26"/>
        <rFont val="Arial"/>
        <family val="2"/>
      </rPr>
      <t>Angebotskalkulation</t>
    </r>
  </si>
  <si>
    <t xml:space="preserve"> Ausschießschema:</t>
  </si>
  <si>
    <t xml:space="preserve"> Anmerkungen:</t>
  </si>
  <si>
    <t xml:space="preserve"> Druckform (CtP/CtF):</t>
  </si>
  <si>
    <t xml:space="preserve"> Vorlagen - digital:</t>
  </si>
  <si>
    <t xml:space="preserve"> Vorlagen - analog:</t>
  </si>
  <si>
    <t xml:space="preserve">Zuschuss Heften/Sammelheften        </t>
  </si>
  <si>
    <t>Zuschuss Kleben/Klebebinden</t>
  </si>
  <si>
    <t>Zuschuss Spez.-Druckarbeiten Buchdruck</t>
  </si>
  <si>
    <t>m = k / d</t>
  </si>
  <si>
    <t>Teilprodukt</t>
  </si>
  <si>
    <t xml:space="preserve">Teilprodukt                       </t>
  </si>
  <si>
    <t>Papiermengenberechnung</t>
  </si>
  <si>
    <t>Zuschusswerte je Teilprodukt und Produktionsschritt</t>
  </si>
  <si>
    <t>Zeit je Einheit</t>
  </si>
  <si>
    <t>(bei Stückkst.=1)</t>
  </si>
  <si>
    <t>k = g + (g • i%)</t>
  </si>
  <si>
    <t>Kosten in Euro</t>
  </si>
  <si>
    <t>Euro/Min.</t>
  </si>
  <si>
    <t>Euro/Einheit</t>
  </si>
  <si>
    <r>
      <t>in g/m</t>
    </r>
    <r>
      <rPr>
        <b/>
        <sz val="9"/>
        <rFont val="Arial Narrow"/>
        <family val="2"/>
      </rPr>
      <t>²</t>
    </r>
  </si>
  <si>
    <t>f = d • e</t>
  </si>
  <si>
    <t>h = f • g</t>
  </si>
  <si>
    <t>k = h • i</t>
  </si>
  <si>
    <t>d = b • c</t>
  </si>
  <si>
    <t>Einheit in Euro</t>
  </si>
  <si>
    <t>auflagen-</t>
  </si>
  <si>
    <t>auflagenfix</t>
  </si>
  <si>
    <t>auflagenvariabel</t>
  </si>
  <si>
    <t>g = d • e</t>
  </si>
  <si>
    <t>je m² oder</t>
  </si>
  <si>
    <t>oder Pauschale</t>
  </si>
  <si>
    <t>je 1.000 Druck</t>
  </si>
  <si>
    <t>Pauschale in g</t>
  </si>
  <si>
    <t>+ Materialzuschlag fix</t>
  </si>
  <si>
    <t>in cm</t>
  </si>
  <si>
    <t>in Euro</t>
  </si>
  <si>
    <t>fix:</t>
  </si>
  <si>
    <t>variabel:</t>
  </si>
  <si>
    <t>Farbverbrauch für Einrichten, Einlaufen lassen der Farbe, Waschverluste</t>
  </si>
  <si>
    <t>Fremdleistungen</t>
  </si>
  <si>
    <t>+  Fremdleistungszuschlag in %</t>
  </si>
  <si>
    <t>+ Materialzuschlag in %</t>
  </si>
  <si>
    <t>+ Zuschuss in %</t>
  </si>
  <si>
    <t>Sa. Fertigungskosten (Zl. 1–38)</t>
  </si>
  <si>
    <t xml:space="preserve">Anzahl Farben: </t>
  </si>
  <si>
    <t xml:space="preserve">Gramm je Farbe: </t>
  </si>
  <si>
    <t>i = f • g</t>
  </si>
  <si>
    <t>Sa. Selbstkosten (Zl. 39 + 40)</t>
  </si>
  <si>
    <t xml:space="preserve">Angebotspreisvorschlag (fixe + variable Bestandteile)  </t>
  </si>
  <si>
    <t>Nr.:</t>
  </si>
  <si>
    <t>f = c • (d od. e)</t>
  </si>
  <si>
    <t>Vertriebseinzelkosten/Versandkosten</t>
  </si>
  <si>
    <t>Kalkulierte Preisvorgabe</t>
  </si>
  <si>
    <t xml:space="preserve">Sa. Materialeinzelkosten (Zl. 7 + 18 + 26 + 29)                                 </t>
  </si>
  <si>
    <t>Sa. Materialkosten (Zl. 30–32)</t>
  </si>
  <si>
    <t>Sa. Fremdleistungskosten (Zl. 38–40)</t>
  </si>
  <si>
    <t>Sa. Material- und Fremdleistungskosten (Zl. 33 + 41)</t>
  </si>
  <si>
    <t>Sa. Material- und Fremdleistungskosten (S. 4, Zl. 42)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</si>
</sst>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0\ "/>
    <numFmt numFmtId="174" formatCode="0.0\ "/>
    <numFmt numFmtId="175" formatCode="#,##0\ "/>
    <numFmt numFmtId="176" formatCode="General\ "/>
    <numFmt numFmtId="177" formatCode="0.0\ \ "/>
    <numFmt numFmtId="178" formatCode="#,##0.00;\-#,##0.00"/>
    <numFmt numFmtId="179" formatCode="#,##0.0\ "/>
    <numFmt numFmtId="180" formatCode="0.000"/>
    <numFmt numFmtId="181" formatCode="0.000\ "/>
    <numFmt numFmtId="182" formatCode="#,##0.00\ \ \ \ \ \ \ \ \ ;\-#,##0.00\ \ \ \ \ \ \ \ \ "/>
    <numFmt numFmtId="183" formatCode="#,##0.00\ ;\-#,##0.00\ \ \ "/>
    <numFmt numFmtId="184" formatCode="#,##0.00\ \ \ \ \ \ \ \ ;\-#,##0.00\ \ \ \ \ \ \ \ \ "/>
    <numFmt numFmtId="185" formatCode="#,##0.00\ ;\-#,##0.00\ \ \ \ \ \ \ \ \ "/>
    <numFmt numFmtId="186" formatCode="#,##0.00\ \ ;\-#,##0.00\ \ "/>
    <numFmt numFmtId="187" formatCode="\ \ 0"/>
    <numFmt numFmtId="188" formatCode="#,##0.00\ \ "/>
    <numFmt numFmtId="189" formatCode="#,##0.00\ \ ;\-#,##0.00"/>
    <numFmt numFmtId="190" formatCode="#,##0.000\ "/>
    <numFmt numFmtId="191" formatCode="0.00\ "/>
    <numFmt numFmtId="192" formatCode="0.0"/>
    <numFmt numFmtId="193" formatCode="#,##0.00\ \ ;[Red]\-#,##0.00\ \ "/>
    <numFmt numFmtId="194" formatCode="#,##0.00\ "/>
    <numFmt numFmtId="195" formatCode="0.0000"/>
    <numFmt numFmtId="196" formatCode="#,##0.000\ _D_M;\-#,##0.000\ _D_M"/>
    <numFmt numFmtId="197" formatCode="#,##0.0\ _D_M;\-#,##0.0\ _D_M"/>
    <numFmt numFmtId="198" formatCode="_-* #,##0.0\ _D_M_-;\-* #,##0.0\ _D_M_-;_-* &quot;-&quot;??\ _D_M_-;_-@_-"/>
    <numFmt numFmtId="199" formatCode="_-* #,##0.000\ _D_M_-;\-* #,##0.000\ _D_M_-;_-* &quot;-&quot;??\ _D_M_-;_-@_-"/>
    <numFmt numFmtId="200" formatCode="_-* #,###_-;\-* #,###_-;_-* &quot;-&quot;\ _-;_-@_-"/>
    <numFmt numFmtId="201" formatCode="_-* #,###_0\-;\-* #,###_0\-;_-* &quot;-&quot;\ _-;_-@_-"/>
    <numFmt numFmtId="202" formatCode="_-* #,###.0_-;\-* #,###.0_-;_-* &quot;-&quot;\ _-;_-@_-"/>
    <numFmt numFmtId="203" formatCode="_-* #,###.00_-;\-* #,###.00_-;_-* &quot;-&quot;\ _-;_-@_-"/>
    <numFmt numFmtId="204" formatCode="_-* #,###.000_-;\-* #,###.000_-;_-* &quot;-&quot;\ _-;_-@_-"/>
    <numFmt numFmtId="205" formatCode="_-* #,###.0000_-;\-* #,###.0000_-;_-* &quot;-&quot;\ _-;_-@_-"/>
    <numFmt numFmtId="206" formatCode="_-* #,###.00000_-;\-* #,###.00000_-;_-* &quot;-&quot;\ _-;_-@_-"/>
    <numFmt numFmtId="207" formatCode="#,##0.000"/>
    <numFmt numFmtId="208" formatCode="#,##0.0"/>
    <numFmt numFmtId="209" formatCode="#,##0;\-#,##0\ \ "/>
    <numFmt numFmtId="210" formatCode="#,##0&quot;  &quot;"/>
    <numFmt numFmtId="211" formatCode="@&quot; &quot;"/>
    <numFmt numFmtId="212" formatCode="#,##0&quot;    &quot;"/>
    <numFmt numFmtId="213" formatCode="#,##0.0&quot;    &quot;"/>
    <numFmt numFmtId="214" formatCode="#,##0.00&quot;    &quot;"/>
    <numFmt numFmtId="215" formatCode="#,##0.000&quot;    &quot;"/>
    <numFmt numFmtId="216" formatCode="#,##0.0000&quot;    &quot;"/>
    <numFmt numFmtId="217" formatCode="0.00000"/>
    <numFmt numFmtId="218" formatCode="_-* #,##0\ _D_M_-;\-* #,##0\ _D_M_-;_-* &quot;-&quot;\ _D_M_-;@\ \-"/>
    <numFmt numFmtId="219" formatCode="#,##0;\-#,##0;\–;@"/>
    <numFmt numFmtId="220" formatCode="#,##0;\-#,##0;;@"/>
    <numFmt numFmtId="221" formatCode="#,##0&quot; &quot;"/>
    <numFmt numFmtId="222" formatCode="#,##0.00&quot; &quot;"/>
    <numFmt numFmtId="223" formatCode="#,##0.0&quot; &quot;"/>
    <numFmt numFmtId="224" formatCode="#,##0.000&quot; 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Univers Condensed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26"/>
      <name val="Arial"/>
      <family val="2"/>
    </font>
    <font>
      <sz val="8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 quotePrefix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/>
    </xf>
    <xf numFmtId="208" fontId="7" fillId="3" borderId="2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quotePrefix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213" fontId="4" fillId="2" borderId="2" xfId="0" applyNumberFormat="1" applyFont="1" applyFill="1" applyBorder="1" applyAlignment="1">
      <alignment horizontal="right" vertical="center"/>
    </xf>
    <xf numFmtId="212" fontId="0" fillId="2" borderId="2" xfId="0" applyNumberFormat="1" applyFont="1" applyFill="1" applyBorder="1" applyAlignment="1">
      <alignment horizontal="right" vertical="center"/>
    </xf>
    <xf numFmtId="215" fontId="0" fillId="2" borderId="2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213" fontId="8" fillId="2" borderId="17" xfId="0" applyNumberFormat="1" applyFont="1" applyFill="1" applyBorder="1" applyAlignment="1">
      <alignment horizontal="center" vertical="center"/>
    </xf>
    <xf numFmtId="214" fontId="8" fillId="2" borderId="1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 quotePrefix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 quotePrefix="1">
      <alignment horizontal="center" vertical="center"/>
    </xf>
    <xf numFmtId="212" fontId="8" fillId="2" borderId="17" xfId="0" applyNumberFormat="1" applyFont="1" applyFill="1" applyBorder="1" applyAlignment="1" quotePrefix="1">
      <alignment horizontal="center" vertical="center"/>
    </xf>
    <xf numFmtId="215" fontId="8" fillId="2" borderId="17" xfId="0" applyNumberFormat="1" applyFont="1" applyFill="1" applyBorder="1" applyAlignment="1" quotePrefix="1">
      <alignment horizontal="center" vertical="center"/>
    </xf>
    <xf numFmtId="214" fontId="8" fillId="3" borderId="17" xfId="0" applyNumberFormat="1" applyFont="1" applyFill="1" applyBorder="1" applyAlignment="1">
      <alignment horizontal="center" vertical="center"/>
    </xf>
    <xf numFmtId="214" fontId="8" fillId="2" borderId="17" xfId="0" applyNumberFormat="1" applyFont="1" applyFill="1" applyBorder="1" applyAlignment="1" quotePrefix="1">
      <alignment horizontal="center" vertical="center"/>
    </xf>
    <xf numFmtId="214" fontId="8" fillId="2" borderId="17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13" fontId="8" fillId="2" borderId="21" xfId="0" applyNumberFormat="1" applyFont="1" applyFill="1" applyBorder="1" applyAlignment="1" quotePrefix="1">
      <alignment horizontal="center" vertical="center"/>
    </xf>
    <xf numFmtId="212" fontId="8" fillId="2" borderId="21" xfId="0" applyNumberFormat="1" applyFont="1" applyFill="1" applyBorder="1" applyAlignment="1" quotePrefix="1">
      <alignment horizontal="center" vertical="center"/>
    </xf>
    <xf numFmtId="215" fontId="8" fillId="2" borderId="21" xfId="0" applyNumberFormat="1" applyFont="1" applyFill="1" applyBorder="1" applyAlignment="1" quotePrefix="1">
      <alignment horizontal="center" vertical="center"/>
    </xf>
    <xf numFmtId="214" fontId="8" fillId="3" borderId="21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213" fontId="9" fillId="3" borderId="21" xfId="0" applyNumberFormat="1" applyFont="1" applyFill="1" applyBorder="1" applyAlignment="1">
      <alignment horizontal="center" vertical="center"/>
    </xf>
    <xf numFmtId="212" fontId="9" fillId="3" borderId="2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quotePrefix="1">
      <alignment horizontal="left" vertical="center"/>
    </xf>
    <xf numFmtId="0" fontId="0" fillId="3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214" fontId="0" fillId="2" borderId="23" xfId="0" applyNumberFormat="1" applyFill="1" applyBorder="1" applyAlignment="1">
      <alignment horizontal="right" vertical="center"/>
    </xf>
    <xf numFmtId="214" fontId="0" fillId="2" borderId="24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214" fontId="0" fillId="3" borderId="14" xfId="0" applyNumberForma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214" fontId="0" fillId="3" borderId="13" xfId="0" applyNumberForma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214" fontId="5" fillId="2" borderId="5" xfId="0" applyNumberFormat="1" applyFont="1" applyFill="1" applyBorder="1" applyAlignment="1" quotePrefix="1">
      <alignment horizontal="right" vertical="center"/>
    </xf>
    <xf numFmtId="214" fontId="5" fillId="2" borderId="5" xfId="0" applyNumberFormat="1" applyFont="1" applyFill="1" applyBorder="1" applyAlignment="1">
      <alignment horizontal="right" vertical="center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5" xfId="0" applyFont="1" applyFill="1" applyBorder="1" applyAlignment="1" applyProtection="1">
      <alignment horizontal="left" vertical="center"/>
      <protection locked="0"/>
    </xf>
    <xf numFmtId="214" fontId="0" fillId="4" borderId="5" xfId="0" applyNumberFormat="1" applyFill="1" applyBorder="1" applyAlignment="1" applyProtection="1">
      <alignment horizontal="left" vertical="center"/>
      <protection locked="0"/>
    </xf>
    <xf numFmtId="214" fontId="8" fillId="2" borderId="21" xfId="0" applyNumberFormat="1" applyFont="1" applyFill="1" applyBorder="1" applyAlignment="1">
      <alignment horizontal="center" vertical="center"/>
    </xf>
    <xf numFmtId="208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25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172" fontId="1" fillId="5" borderId="2" xfId="0" applyNumberFormat="1" applyFont="1" applyFill="1" applyBorder="1" applyAlignment="1" applyProtection="1">
      <alignment horizontal="left" vertical="center"/>
      <protection locked="0"/>
    </xf>
    <xf numFmtId="0" fontId="0" fillId="5" borderId="5" xfId="0" applyFont="1" applyFill="1" applyBorder="1" applyAlignment="1" applyProtection="1">
      <alignment horizontal="left" vertical="center"/>
      <protection locked="0"/>
    </xf>
    <xf numFmtId="0" fontId="0" fillId="5" borderId="13" xfId="0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 applyProtection="1">
      <alignment horizontal="left" vertical="center"/>
      <protection locked="0"/>
    </xf>
    <xf numFmtId="0" fontId="0" fillId="5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3" borderId="26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0" fillId="3" borderId="20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1" fillId="3" borderId="20" xfId="0" applyFont="1" applyFill="1" applyBorder="1" applyAlignment="1" applyProtection="1">
      <alignment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1" fillId="3" borderId="28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5" borderId="12" xfId="0" applyFont="1" applyFill="1" applyBorder="1" applyAlignment="1" applyProtection="1">
      <alignment vertical="center"/>
      <protection locked="0"/>
    </xf>
    <xf numFmtId="0" fontId="7" fillId="5" borderId="27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quotePrefix="1">
      <alignment horizontal="left"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210" fontId="0" fillId="5" borderId="21" xfId="0" applyNumberFormat="1" applyFont="1" applyFill="1" applyBorder="1" applyAlignment="1" applyProtection="1">
      <alignment horizontal="left" vertical="center"/>
      <protection locked="0"/>
    </xf>
    <xf numFmtId="210" fontId="0" fillId="5" borderId="22" xfId="0" applyNumberFormat="1" applyFont="1" applyFill="1" applyBorder="1" applyAlignment="1" applyProtection="1">
      <alignment horizontal="left" vertical="center"/>
      <protection locked="0"/>
    </xf>
    <xf numFmtId="210" fontId="0" fillId="5" borderId="3" xfId="0" applyNumberFormat="1" applyFont="1" applyFill="1" applyBorder="1" applyAlignment="1" applyProtection="1">
      <alignment horizontal="left" vertical="center"/>
      <protection locked="0"/>
    </xf>
    <xf numFmtId="172" fontId="0" fillId="5" borderId="2" xfId="0" applyNumberFormat="1" applyFont="1" applyFill="1" applyBorder="1" applyAlignment="1" applyProtection="1">
      <alignment horizontal="left" vertical="center"/>
      <protection locked="0"/>
    </xf>
    <xf numFmtId="49" fontId="10" fillId="5" borderId="31" xfId="0" applyNumberFormat="1" applyFont="1" applyFill="1" applyBorder="1" applyAlignment="1" applyProtection="1">
      <alignment horizontal="left" vertical="center"/>
      <protection locked="0"/>
    </xf>
    <xf numFmtId="210" fontId="0" fillId="5" borderId="32" xfId="0" applyNumberFormat="1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 quotePrefix="1">
      <alignment horizontal="center" vertical="center"/>
    </xf>
    <xf numFmtId="0" fontId="11" fillId="3" borderId="21" xfId="0" applyFont="1" applyFill="1" applyBorder="1" applyAlignment="1" quotePrefix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2" borderId="33" xfId="0" applyFont="1" applyFill="1" applyBorder="1" applyAlignment="1" applyProtection="1">
      <alignment horizontal="left" vertical="center"/>
      <protection/>
    </xf>
    <xf numFmtId="220" fontId="0" fillId="2" borderId="2" xfId="0" applyNumberFormat="1" applyFont="1" applyFill="1" applyBorder="1" applyAlignment="1">
      <alignment horizontal="left" vertical="center"/>
    </xf>
    <xf numFmtId="220" fontId="0" fillId="2" borderId="2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>
      <alignment vertical="center"/>
    </xf>
    <xf numFmtId="0" fontId="7" fillId="3" borderId="4" xfId="0" applyFont="1" applyFill="1" applyBorder="1" applyAlignment="1" quotePrefix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2" borderId="4" xfId="0" applyFont="1" applyFill="1" applyBorder="1" applyAlignment="1" quotePrefix="1">
      <alignment horizontal="left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73" fontId="0" fillId="4" borderId="20" xfId="0" applyNumberFormat="1" applyFont="1" applyFill="1" applyBorder="1" applyAlignment="1" applyProtection="1">
      <alignment vertical="center"/>
      <protection locked="0"/>
    </xf>
    <xf numFmtId="174" fontId="0" fillId="4" borderId="37" xfId="0" applyNumberFormat="1" applyFont="1" applyFill="1" applyBorder="1" applyAlignment="1" applyProtection="1">
      <alignment vertical="center"/>
      <protection locked="0"/>
    </xf>
    <xf numFmtId="173" fontId="0" fillId="4" borderId="34" xfId="0" applyNumberFormat="1" applyFont="1" applyFill="1" applyBorder="1" applyAlignment="1" applyProtection="1">
      <alignment vertical="center"/>
      <protection locked="0"/>
    </xf>
    <xf numFmtId="174" fontId="0" fillId="4" borderId="20" xfId="0" applyNumberFormat="1" applyFont="1" applyFill="1" applyBorder="1" applyAlignment="1" applyProtection="1">
      <alignment vertical="center"/>
      <protection locked="0"/>
    </xf>
    <xf numFmtId="173" fontId="0" fillId="4" borderId="27" xfId="0" applyNumberFormat="1" applyFont="1" applyFill="1" applyBorder="1" applyAlignment="1" applyProtection="1">
      <alignment vertical="center"/>
      <protection locked="0"/>
    </xf>
    <xf numFmtId="174" fontId="0" fillId="4" borderId="38" xfId="0" applyNumberFormat="1" applyFont="1" applyFill="1" applyBorder="1" applyAlignment="1" applyProtection="1">
      <alignment vertical="center"/>
      <protection locked="0"/>
    </xf>
    <xf numFmtId="173" fontId="0" fillId="4" borderId="39" xfId="0" applyNumberFormat="1" applyFont="1" applyFill="1" applyBorder="1" applyAlignment="1" applyProtection="1">
      <alignment vertical="center"/>
      <protection locked="0"/>
    </xf>
    <xf numFmtId="174" fontId="0" fillId="4" borderId="27" xfId="0" applyNumberFormat="1" applyFont="1" applyFill="1" applyBorder="1" applyAlignment="1" applyProtection="1">
      <alignment vertical="center"/>
      <protection locked="0"/>
    </xf>
    <xf numFmtId="173" fontId="0" fillId="3" borderId="30" xfId="0" applyNumberFormat="1" applyFont="1" applyFill="1" applyBorder="1" applyAlignment="1">
      <alignment vertical="center"/>
    </xf>
    <xf numFmtId="174" fontId="0" fillId="3" borderId="40" xfId="0" applyNumberFormat="1" applyFont="1" applyFill="1" applyBorder="1" applyAlignment="1">
      <alignment vertical="center"/>
    </xf>
    <xf numFmtId="173" fontId="0" fillId="3" borderId="41" xfId="0" applyNumberFormat="1" applyFont="1" applyFill="1" applyBorder="1" applyAlignment="1">
      <alignment vertical="center"/>
    </xf>
    <xf numFmtId="174" fontId="0" fillId="3" borderId="30" xfId="0" applyNumberFormat="1" applyFont="1" applyFill="1" applyBorder="1" applyAlignment="1">
      <alignment vertical="center"/>
    </xf>
    <xf numFmtId="173" fontId="0" fillId="3" borderId="0" xfId="0" applyNumberFormat="1" applyFont="1" applyFill="1" applyBorder="1" applyAlignment="1">
      <alignment vertical="center"/>
    </xf>
    <xf numFmtId="174" fontId="0" fillId="3" borderId="0" xfId="0" applyNumberFormat="1" applyFont="1" applyFill="1" applyBorder="1" applyAlignment="1">
      <alignment vertical="center"/>
    </xf>
    <xf numFmtId="174" fontId="0" fillId="3" borderId="17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221" fontId="7" fillId="4" borderId="21" xfId="0" applyNumberFormat="1" applyFont="1" applyFill="1" applyBorder="1" applyAlignment="1" applyProtection="1">
      <alignment horizontal="right" vertical="center"/>
      <protection locked="0"/>
    </xf>
    <xf numFmtId="222" fontId="7" fillId="3" borderId="21" xfId="15" applyNumberFormat="1" applyFont="1" applyFill="1" applyBorder="1" applyAlignment="1">
      <alignment horizontal="right" vertical="center"/>
    </xf>
    <xf numFmtId="222" fontId="7" fillId="3" borderId="21" xfId="15" applyNumberFormat="1" applyFont="1" applyFill="1" applyBorder="1" applyAlignment="1">
      <alignment vertical="center"/>
    </xf>
    <xf numFmtId="222" fontId="6" fillId="3" borderId="21" xfId="15" applyNumberFormat="1" applyFont="1" applyFill="1" applyBorder="1" applyAlignment="1">
      <alignment vertical="center"/>
    </xf>
    <xf numFmtId="222" fontId="7" fillId="3" borderId="21" xfId="0" applyNumberFormat="1" applyFont="1" applyFill="1" applyBorder="1" applyAlignment="1">
      <alignment vertical="center"/>
    </xf>
    <xf numFmtId="222" fontId="7" fillId="4" borderId="21" xfId="15" applyNumberFormat="1" applyFont="1" applyFill="1" applyBorder="1" applyAlignment="1" applyProtection="1">
      <alignment vertical="center"/>
      <protection locked="0"/>
    </xf>
    <xf numFmtId="222" fontId="7" fillId="3" borderId="22" xfId="15" applyNumberFormat="1" applyFont="1" applyFill="1" applyBorder="1" applyAlignment="1">
      <alignment vertical="center"/>
    </xf>
    <xf numFmtId="222" fontId="7" fillId="3" borderId="22" xfId="15" applyNumberFormat="1" applyFont="1" applyFill="1" applyBorder="1" applyAlignment="1">
      <alignment horizontal="right" vertical="center"/>
    </xf>
    <xf numFmtId="222" fontId="7" fillId="4" borderId="21" xfId="0" applyNumberFormat="1" applyFont="1" applyFill="1" applyBorder="1" applyAlignment="1" applyProtection="1">
      <alignment horizontal="right" vertical="center"/>
      <protection locked="0"/>
    </xf>
    <xf numFmtId="222" fontId="7" fillId="3" borderId="21" xfId="15" applyNumberFormat="1" applyFont="1" applyFill="1" applyBorder="1" applyAlignment="1">
      <alignment horizontal="right" vertical="center"/>
    </xf>
    <xf numFmtId="222" fontId="7" fillId="4" borderId="22" xfId="0" applyNumberFormat="1" applyFont="1" applyFill="1" applyBorder="1" applyAlignment="1" applyProtection="1">
      <alignment horizontal="right" vertical="center"/>
      <protection locked="0"/>
    </xf>
    <xf numFmtId="223" fontId="7" fillId="3" borderId="21" xfId="0" applyNumberFormat="1" applyFont="1" applyFill="1" applyBorder="1" applyAlignment="1">
      <alignment horizontal="right" vertical="center"/>
    </xf>
    <xf numFmtId="223" fontId="7" fillId="3" borderId="17" xfId="0" applyNumberFormat="1" applyFont="1" applyFill="1" applyBorder="1" applyAlignment="1">
      <alignment horizontal="right" vertical="center"/>
    </xf>
    <xf numFmtId="223" fontId="7" fillId="4" borderId="21" xfId="0" applyNumberFormat="1" applyFont="1" applyFill="1" applyBorder="1" applyAlignment="1" applyProtection="1">
      <alignment horizontal="right" vertical="center"/>
      <protection locked="0"/>
    </xf>
    <xf numFmtId="223" fontId="7" fillId="4" borderId="17" xfId="0" applyNumberFormat="1" applyFont="1" applyFill="1" applyBorder="1" applyAlignment="1" applyProtection="1">
      <alignment horizontal="right" vertical="center"/>
      <protection locked="0"/>
    </xf>
    <xf numFmtId="223" fontId="7" fillId="4" borderId="28" xfId="0" applyNumberFormat="1" applyFont="1" applyFill="1" applyBorder="1" applyAlignment="1" applyProtection="1">
      <alignment horizontal="right" vertical="center"/>
      <protection locked="0"/>
    </xf>
    <xf numFmtId="224" fontId="7" fillId="4" borderId="21" xfId="0" applyNumberFormat="1" applyFont="1" applyFill="1" applyBorder="1" applyAlignment="1" applyProtection="1">
      <alignment horizontal="right" vertical="center"/>
      <protection locked="0"/>
    </xf>
    <xf numFmtId="224" fontId="7" fillId="4" borderId="20" xfId="0" applyNumberFormat="1" applyFont="1" applyFill="1" applyBorder="1" applyAlignment="1" applyProtection="1">
      <alignment horizontal="right" vertical="center"/>
      <protection locked="0"/>
    </xf>
    <xf numFmtId="213" fontId="11" fillId="2" borderId="21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 quotePrefix="1">
      <alignment horizontal="left" vertical="center"/>
    </xf>
    <xf numFmtId="0" fontId="1" fillId="3" borderId="25" xfId="0" applyFont="1" applyFill="1" applyBorder="1" applyAlignment="1">
      <alignment vertical="center"/>
    </xf>
    <xf numFmtId="212" fontId="1" fillId="3" borderId="25" xfId="0" applyNumberFormat="1" applyFont="1" applyFill="1" applyBorder="1" applyAlignment="1">
      <alignment horizontal="right" vertical="center"/>
    </xf>
    <xf numFmtId="215" fontId="1" fillId="3" borderId="25" xfId="0" applyNumberFormat="1" applyFont="1" applyFill="1" applyBorder="1" applyAlignment="1">
      <alignment horizontal="right" vertical="center"/>
    </xf>
    <xf numFmtId="213" fontId="1" fillId="3" borderId="25" xfId="0" applyNumberFormat="1" applyFont="1" applyFill="1" applyBorder="1" applyAlignment="1">
      <alignment horizontal="right" vertical="center"/>
    </xf>
    <xf numFmtId="214" fontId="0" fillId="3" borderId="32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213" fontId="0" fillId="3" borderId="5" xfId="0" applyNumberFormat="1" applyFont="1" applyFill="1" applyBorder="1" applyAlignment="1">
      <alignment horizontal="right" vertical="center"/>
    </xf>
    <xf numFmtId="212" fontId="0" fillId="3" borderId="5" xfId="0" applyNumberFormat="1" applyFont="1" applyFill="1" applyBorder="1" applyAlignment="1">
      <alignment horizontal="right" vertical="center"/>
    </xf>
    <xf numFmtId="215" fontId="0" fillId="3" borderId="5" xfId="0" applyNumberFormat="1" applyFont="1" applyFill="1" applyBorder="1" applyAlignment="1">
      <alignment horizontal="right" vertical="center"/>
    </xf>
    <xf numFmtId="214" fontId="0" fillId="3" borderId="21" xfId="0" applyNumberFormat="1" applyFont="1" applyFill="1" applyBorder="1" applyAlignment="1">
      <alignment horizontal="right" vertical="center"/>
    </xf>
    <xf numFmtId="213" fontId="0" fillId="3" borderId="0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left" vertical="center"/>
    </xf>
    <xf numFmtId="213" fontId="0" fillId="3" borderId="13" xfId="0" applyNumberFormat="1" applyFont="1" applyFill="1" applyBorder="1" applyAlignment="1">
      <alignment horizontal="right" vertical="center"/>
    </xf>
    <xf numFmtId="212" fontId="0" fillId="3" borderId="13" xfId="0" applyNumberFormat="1" applyFont="1" applyFill="1" applyBorder="1" applyAlignment="1">
      <alignment horizontal="right" vertical="center"/>
    </xf>
    <xf numFmtId="215" fontId="0" fillId="3" borderId="13" xfId="0" applyNumberFormat="1" applyFont="1" applyFill="1" applyBorder="1" applyAlignment="1">
      <alignment horizontal="right" vertical="center"/>
    </xf>
    <xf numFmtId="214" fontId="0" fillId="3" borderId="22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213" fontId="1" fillId="3" borderId="5" xfId="0" applyNumberFormat="1" applyFont="1" applyFill="1" applyBorder="1" applyAlignment="1">
      <alignment horizontal="right" vertical="center"/>
    </xf>
    <xf numFmtId="212" fontId="1" fillId="3" borderId="5" xfId="0" applyNumberFormat="1" applyFont="1" applyFill="1" applyBorder="1" applyAlignment="1">
      <alignment horizontal="right" vertical="center"/>
    </xf>
    <xf numFmtId="215" fontId="1" fillId="3" borderId="5" xfId="0" applyNumberFormat="1" applyFont="1" applyFill="1" applyBorder="1" applyAlignment="1">
      <alignment horizontal="right" vertical="center"/>
    </xf>
    <xf numFmtId="214" fontId="1" fillId="3" borderId="21" xfId="0" applyNumberFormat="1" applyFont="1" applyFill="1" applyBorder="1" applyAlignment="1">
      <alignment horizontal="right" vertical="center"/>
    </xf>
    <xf numFmtId="214" fontId="0" fillId="3" borderId="3" xfId="0" applyNumberFormat="1" applyFill="1" applyBorder="1" applyAlignment="1">
      <alignment horizontal="right" vertical="center"/>
    </xf>
    <xf numFmtId="0" fontId="8" fillId="6" borderId="18" xfId="0" applyFont="1" applyFill="1" applyBorder="1" applyAlignment="1" quotePrefix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214" fontId="8" fillId="2" borderId="9" xfId="0" applyNumberFormat="1" applyFont="1" applyFill="1" applyBorder="1" applyAlignment="1">
      <alignment horizontal="center" vertical="center"/>
    </xf>
    <xf numFmtId="214" fontId="8" fillId="2" borderId="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214" fontId="8" fillId="2" borderId="11" xfId="0" applyNumberFormat="1" applyFont="1" applyFill="1" applyBorder="1" applyAlignment="1">
      <alignment horizontal="center" vertical="center"/>
    </xf>
    <xf numFmtId="214" fontId="8" fillId="2" borderId="34" xfId="0" applyNumberFormat="1" applyFont="1" applyFill="1" applyBorder="1" applyAlignment="1">
      <alignment horizontal="center" vertical="center"/>
    </xf>
    <xf numFmtId="214" fontId="8" fillId="3" borderId="0" xfId="0" applyNumberFormat="1" applyFont="1" applyFill="1" applyBorder="1" applyAlignment="1">
      <alignment horizontal="center" vertical="center"/>
    </xf>
    <xf numFmtId="214" fontId="8" fillId="2" borderId="4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214" fontId="8" fillId="2" borderId="5" xfId="0" applyNumberFormat="1" applyFont="1" applyFill="1" applyBorder="1" applyAlignment="1">
      <alignment horizontal="center" vertical="center"/>
    </xf>
    <xf numFmtId="214" fontId="8" fillId="2" borderId="37" xfId="0" applyNumberFormat="1" applyFont="1" applyFill="1" applyBorder="1" applyAlignment="1" quotePrefix="1">
      <alignment horizontal="center" vertical="center"/>
    </xf>
    <xf numFmtId="0" fontId="8" fillId="2" borderId="17" xfId="0" applyFont="1" applyFill="1" applyBorder="1" applyAlignment="1">
      <alignment horizontal="centerContinuous" vertical="center"/>
    </xf>
    <xf numFmtId="214" fontId="8" fillId="2" borderId="43" xfId="0" applyNumberFormat="1" applyFont="1" applyFill="1" applyBorder="1" applyAlignment="1">
      <alignment horizontal="center" vertical="center"/>
    </xf>
    <xf numFmtId="173" fontId="8" fillId="3" borderId="20" xfId="0" applyNumberFormat="1" applyFont="1" applyFill="1" applyBorder="1" applyAlignment="1">
      <alignment horizontal="center" vertical="center"/>
    </xf>
    <xf numFmtId="173" fontId="8" fillId="3" borderId="27" xfId="0" applyNumberFormat="1" applyFont="1" applyFill="1" applyBorder="1" applyAlignment="1">
      <alignment horizontal="center" vertical="center"/>
    </xf>
    <xf numFmtId="173" fontId="8" fillId="6" borderId="18" xfId="0" applyNumberFormat="1" applyFont="1" applyFill="1" applyBorder="1" applyAlignment="1">
      <alignment horizontal="center" vertical="center"/>
    </xf>
    <xf numFmtId="173" fontId="8" fillId="6" borderId="19" xfId="0" applyNumberFormat="1" applyFont="1" applyFill="1" applyBorder="1" applyAlignment="1">
      <alignment horizontal="center" vertical="center"/>
    </xf>
    <xf numFmtId="173" fontId="8" fillId="3" borderId="36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 quotePrefix="1">
      <alignment horizontal="center" vertical="center"/>
    </xf>
    <xf numFmtId="214" fontId="9" fillId="3" borderId="31" xfId="0" applyNumberFormat="1" applyFont="1" applyFill="1" applyBorder="1" applyAlignment="1" quotePrefix="1">
      <alignment horizontal="center" vertical="center"/>
    </xf>
    <xf numFmtId="214" fontId="9" fillId="3" borderId="44" xfId="0" applyNumberFormat="1" applyFont="1" applyFill="1" applyBorder="1" applyAlignment="1">
      <alignment horizontal="center" vertical="center"/>
    </xf>
    <xf numFmtId="214" fontId="9" fillId="3" borderId="39" xfId="15" applyNumberFormat="1" applyFont="1" applyFill="1" applyBorder="1" applyAlignment="1">
      <alignment horizontal="center" vertical="center"/>
    </xf>
    <xf numFmtId="214" fontId="9" fillId="3" borderId="22" xfId="15" applyNumberFormat="1" applyFont="1" applyFill="1" applyBorder="1" applyAlignment="1" quotePrefix="1">
      <alignment horizontal="center" vertical="center"/>
    </xf>
    <xf numFmtId="214" fontId="8" fillId="2" borderId="45" xfId="15" applyNumberFormat="1" applyFont="1" applyFill="1" applyBorder="1" applyAlignment="1">
      <alignment horizontal="right" vertical="center"/>
    </xf>
    <xf numFmtId="214" fontId="8" fillId="2" borderId="17" xfId="15" applyNumberFormat="1" applyFont="1" applyFill="1" applyBorder="1" applyAlignment="1">
      <alignment horizontal="right" vertical="center"/>
    </xf>
    <xf numFmtId="214" fontId="8" fillId="2" borderId="34" xfId="15" applyNumberFormat="1" applyFont="1" applyFill="1" applyBorder="1" applyAlignment="1">
      <alignment horizontal="right" vertical="center"/>
    </xf>
    <xf numFmtId="214" fontId="8" fillId="2" borderId="21" xfId="15" applyNumberFormat="1" applyFont="1" applyFill="1" applyBorder="1" applyAlignment="1">
      <alignment horizontal="right" vertical="center"/>
    </xf>
    <xf numFmtId="0" fontId="0" fillId="3" borderId="33" xfId="0" applyFill="1" applyBorder="1" applyAlignment="1">
      <alignment vertical="center"/>
    </xf>
    <xf numFmtId="214" fontId="0" fillId="3" borderId="31" xfId="0" applyNumberFormat="1" applyFill="1" applyBorder="1" applyAlignment="1">
      <alignment horizontal="right" vertical="center"/>
    </xf>
    <xf numFmtId="222" fontId="7" fillId="7" borderId="21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212" fontId="8" fillId="2" borderId="6" xfId="0" applyNumberFormat="1" applyFont="1" applyFill="1" applyBorder="1" applyAlignment="1" quotePrefix="1">
      <alignment horizontal="centerContinuous" vertical="center"/>
    </xf>
    <xf numFmtId="215" fontId="8" fillId="2" borderId="9" xfId="0" applyNumberFormat="1" applyFont="1" applyFill="1" applyBorder="1" applyAlignment="1">
      <alignment horizontal="centerContinuous" vertical="center"/>
    </xf>
    <xf numFmtId="214" fontId="8" fillId="2" borderId="18" xfId="0" applyNumberFormat="1" applyFont="1" applyFill="1" applyBorder="1" applyAlignment="1">
      <alignment horizontal="centerContinuous" vertical="center"/>
    </xf>
    <xf numFmtId="214" fontId="8" fillId="2" borderId="9" xfId="0" applyNumberFormat="1" applyFont="1" applyFill="1" applyBorder="1" applyAlignment="1">
      <alignment horizontal="centerContinuous" vertical="center"/>
    </xf>
    <xf numFmtId="214" fontId="8" fillId="2" borderId="46" xfId="0" applyNumberFormat="1" applyFont="1" applyFill="1" applyBorder="1" applyAlignment="1">
      <alignment horizontal="centerContinuous" vertical="center"/>
    </xf>
    <xf numFmtId="214" fontId="8" fillId="2" borderId="47" xfId="0" applyNumberFormat="1" applyFont="1" applyFill="1" applyBorder="1" applyAlignment="1">
      <alignment horizontal="centerContinuous" vertical="center"/>
    </xf>
    <xf numFmtId="214" fontId="8" fillId="2" borderId="45" xfId="0" applyNumberFormat="1" applyFont="1" applyFill="1" applyBorder="1" applyAlignment="1">
      <alignment horizontal="center" vertical="center"/>
    </xf>
    <xf numFmtId="215" fontId="9" fillId="3" borderId="20" xfId="0" applyNumberFormat="1" applyFont="1" applyFill="1" applyBorder="1" applyAlignment="1">
      <alignment horizontal="center" vertical="center"/>
    </xf>
    <xf numFmtId="214" fontId="9" fillId="3" borderId="20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Continuous" vertical="center"/>
    </xf>
    <xf numFmtId="0" fontId="9" fillId="3" borderId="33" xfId="0" applyFont="1" applyFill="1" applyBorder="1" applyAlignment="1" quotePrefix="1">
      <alignment horizontal="centerContinuous" vertical="center"/>
    </xf>
    <xf numFmtId="0" fontId="9" fillId="3" borderId="31" xfId="0" applyFont="1" applyFill="1" applyBorder="1" applyAlignment="1">
      <alignment horizontal="centerContinuous" vertical="center"/>
    </xf>
    <xf numFmtId="214" fontId="9" fillId="3" borderId="31" xfId="0" applyNumberFormat="1" applyFont="1" applyFill="1" applyBorder="1" applyAlignment="1">
      <alignment horizontal="center" vertical="center"/>
    </xf>
    <xf numFmtId="214" fontId="9" fillId="3" borderId="22" xfId="15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222" fontId="7" fillId="3" borderId="45" xfId="15" applyNumberFormat="1" applyFont="1" applyFill="1" applyBorder="1" applyAlignment="1">
      <alignment vertical="center"/>
    </xf>
    <xf numFmtId="214" fontId="7" fillId="8" borderId="19" xfId="15" applyNumberFormat="1" applyFont="1" applyFill="1" applyBorder="1" applyAlignment="1">
      <alignment horizontal="right" vertical="center"/>
    </xf>
    <xf numFmtId="222" fontId="7" fillId="4" borderId="11" xfId="0" applyNumberFormat="1" applyFont="1" applyFill="1" applyBorder="1" applyAlignment="1" applyProtection="1">
      <alignment horizontal="right" vertical="center"/>
      <protection locked="0"/>
    </xf>
    <xf numFmtId="222" fontId="7" fillId="3" borderId="34" xfId="15" applyNumberFormat="1" applyFont="1" applyFill="1" applyBorder="1" applyAlignment="1">
      <alignment horizontal="right" vertical="center"/>
    </xf>
    <xf numFmtId="214" fontId="7" fillId="8" borderId="17" xfId="15" applyNumberFormat="1" applyFont="1" applyFill="1" applyBorder="1" applyAlignment="1">
      <alignment horizontal="right" vertical="center"/>
    </xf>
    <xf numFmtId="214" fontId="7" fillId="2" borderId="23" xfId="0" applyNumberFormat="1" applyFont="1" applyFill="1" applyBorder="1" applyAlignment="1">
      <alignment horizontal="right" vertical="center"/>
    </xf>
    <xf numFmtId="214" fontId="7" fillId="2" borderId="24" xfId="0" applyNumberFormat="1" applyFont="1" applyFill="1" applyBorder="1" applyAlignment="1">
      <alignment horizontal="right" vertical="center"/>
    </xf>
    <xf numFmtId="222" fontId="7" fillId="3" borderId="48" xfId="15" applyNumberFormat="1" applyFont="1" applyFill="1" applyBorder="1" applyAlignment="1">
      <alignment horizontal="right" vertical="center"/>
    </xf>
    <xf numFmtId="214" fontId="7" fillId="8" borderId="22" xfId="15" applyNumberFormat="1" applyFont="1" applyFill="1" applyBorder="1" applyAlignment="1">
      <alignment horizontal="right" vertical="center"/>
    </xf>
    <xf numFmtId="211" fontId="7" fillId="4" borderId="21" xfId="0" applyNumberFormat="1" applyFont="1" applyFill="1" applyBorder="1" applyAlignment="1" applyProtection="1">
      <alignment horizontal="right" vertical="center"/>
      <protection locked="0"/>
    </xf>
    <xf numFmtId="211" fontId="7" fillId="4" borderId="21" xfId="0" applyNumberFormat="1" applyFont="1" applyFill="1" applyBorder="1" applyAlignment="1" applyProtection="1" quotePrefix="1">
      <alignment horizontal="right" vertical="center"/>
      <protection locked="0"/>
    </xf>
    <xf numFmtId="211" fontId="7" fillId="4" borderId="17" xfId="0" applyNumberFormat="1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221" fontId="7" fillId="4" borderId="17" xfId="0" applyNumberFormat="1" applyFont="1" applyFill="1" applyBorder="1" applyAlignment="1" applyProtection="1">
      <alignment horizontal="right" vertical="center"/>
      <protection locked="0"/>
    </xf>
    <xf numFmtId="224" fontId="7" fillId="3" borderId="21" xfId="0" applyNumberFormat="1" applyFont="1" applyFill="1" applyBorder="1" applyAlignment="1">
      <alignment horizontal="right" vertical="center"/>
    </xf>
    <xf numFmtId="222" fontId="7" fillId="4" borderId="43" xfId="0" applyNumberFormat="1" applyFont="1" applyFill="1" applyBorder="1" applyAlignment="1" applyProtection="1">
      <alignment horizontal="right" vertical="center"/>
      <protection locked="0"/>
    </xf>
    <xf numFmtId="222" fontId="7" fillId="8" borderId="17" xfId="15" applyNumberFormat="1" applyFont="1" applyFill="1" applyBorder="1" applyAlignment="1">
      <alignment horizontal="right" vertical="center"/>
    </xf>
    <xf numFmtId="222" fontId="7" fillId="8" borderId="21" xfId="15" applyNumberFormat="1" applyFont="1" applyFill="1" applyBorder="1" applyAlignment="1">
      <alignment horizontal="right" vertical="center"/>
    </xf>
    <xf numFmtId="222" fontId="7" fillId="8" borderId="45" xfId="15" applyNumberFormat="1" applyFont="1" applyFill="1" applyBorder="1" applyAlignment="1">
      <alignment horizontal="right" vertical="center"/>
    </xf>
    <xf numFmtId="222" fontId="7" fillId="8" borderId="49" xfId="15" applyNumberFormat="1" applyFont="1" applyFill="1" applyBorder="1" applyAlignment="1">
      <alignment horizontal="right" vertical="center"/>
    </xf>
    <xf numFmtId="222" fontId="7" fillId="3" borderId="17" xfId="15" applyNumberFormat="1" applyFont="1" applyFill="1" applyBorder="1" applyAlignment="1">
      <alignment vertical="center"/>
    </xf>
    <xf numFmtId="222" fontId="7" fillId="8" borderId="22" xfId="15" applyNumberFormat="1" applyFont="1" applyFill="1" applyBorder="1" applyAlignment="1">
      <alignment horizontal="right" vertical="center"/>
    </xf>
    <xf numFmtId="222" fontId="7" fillId="3" borderId="39" xfId="15" applyNumberFormat="1" applyFont="1" applyFill="1" applyBorder="1" applyAlignment="1">
      <alignment horizontal="right" vertical="center"/>
    </xf>
    <xf numFmtId="222" fontId="7" fillId="3" borderId="27" xfId="15" applyNumberFormat="1" applyFont="1" applyFill="1" applyBorder="1" applyAlignment="1">
      <alignment vertical="center"/>
    </xf>
    <xf numFmtId="222" fontId="7" fillId="4" borderId="50" xfId="0" applyNumberFormat="1" applyFont="1" applyFill="1" applyBorder="1" applyAlignment="1" applyProtection="1">
      <alignment horizontal="right" vertical="center"/>
      <protection locked="0"/>
    </xf>
    <xf numFmtId="222" fontId="7" fillId="4" borderId="34" xfId="0" applyNumberFormat="1" applyFont="1" applyFill="1" applyBorder="1" applyAlignment="1" applyProtection="1">
      <alignment horizontal="right" vertical="center"/>
      <protection locked="0"/>
    </xf>
    <xf numFmtId="222" fontId="7" fillId="3" borderId="39" xfId="0" applyNumberFormat="1" applyFont="1" applyFill="1" applyBorder="1" applyAlignment="1">
      <alignment horizontal="right" vertical="center"/>
    </xf>
    <xf numFmtId="222" fontId="7" fillId="3" borderId="22" xfId="0" applyNumberFormat="1" applyFont="1" applyFill="1" applyBorder="1" applyAlignment="1">
      <alignment horizontal="right" vertical="center"/>
    </xf>
    <xf numFmtId="222" fontId="6" fillId="2" borderId="34" xfId="15" applyNumberFormat="1" applyFont="1" applyFill="1" applyBorder="1" applyAlignment="1">
      <alignment horizontal="right" vertical="center"/>
    </xf>
    <xf numFmtId="222" fontId="6" fillId="2" borderId="21" xfId="15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214" fontId="8" fillId="2" borderId="0" xfId="0" applyNumberFormat="1" applyFont="1" applyFill="1" applyBorder="1" applyAlignment="1">
      <alignment horizontal="center" vertical="center"/>
    </xf>
    <xf numFmtId="214" fontId="8" fillId="2" borderId="5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73" fontId="8" fillId="3" borderId="26" xfId="0" applyNumberFormat="1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left" vertical="center"/>
    </xf>
    <xf numFmtId="215" fontId="7" fillId="3" borderId="25" xfId="0" applyNumberFormat="1" applyFont="1" applyFill="1" applyBorder="1" applyAlignment="1">
      <alignment horizontal="left" vertical="center"/>
    </xf>
    <xf numFmtId="215" fontId="8" fillId="3" borderId="25" xfId="0" applyNumberFormat="1" applyFont="1" applyFill="1" applyBorder="1" applyAlignment="1">
      <alignment horizontal="left" vertical="center"/>
    </xf>
    <xf numFmtId="215" fontId="8" fillId="3" borderId="32" xfId="0" applyNumberFormat="1" applyFont="1" applyFill="1" applyBorder="1" applyAlignment="1">
      <alignment horizontal="left" vertical="center"/>
    </xf>
    <xf numFmtId="215" fontId="7" fillId="3" borderId="26" xfId="0" applyNumberFormat="1" applyFont="1" applyFill="1" applyBorder="1" applyAlignment="1">
      <alignment horizontal="right" vertical="center"/>
    </xf>
    <xf numFmtId="215" fontId="7" fillId="3" borderId="53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vertical="center"/>
    </xf>
    <xf numFmtId="215" fontId="7" fillId="2" borderId="33" xfId="0" applyNumberFormat="1" applyFont="1" applyFill="1" applyBorder="1" applyAlignment="1">
      <alignment horizontal="right" vertical="center"/>
    </xf>
    <xf numFmtId="215" fontId="7" fillId="2" borderId="31" xfId="0" applyNumberFormat="1" applyFont="1" applyFill="1" applyBorder="1" applyAlignment="1">
      <alignment horizontal="right" vertical="center"/>
    </xf>
    <xf numFmtId="212" fontId="7" fillId="2" borderId="33" xfId="0" applyNumberFormat="1" applyFont="1" applyFill="1" applyBorder="1" applyAlignment="1">
      <alignment horizontal="right" vertical="center"/>
    </xf>
    <xf numFmtId="224" fontId="7" fillId="2" borderId="36" xfId="0" applyNumberFormat="1" applyFont="1" applyFill="1" applyBorder="1" applyAlignment="1">
      <alignment horizontal="right" vertical="center"/>
    </xf>
    <xf numFmtId="221" fontId="7" fillId="5" borderId="36" xfId="0" applyNumberFormat="1" applyFont="1" applyFill="1" applyBorder="1" applyAlignment="1" applyProtection="1">
      <alignment horizontal="right" vertical="center"/>
      <protection locked="0"/>
    </xf>
    <xf numFmtId="222" fontId="7" fillId="5" borderId="54" xfId="0" applyNumberFormat="1" applyFont="1" applyFill="1" applyBorder="1" applyAlignment="1" applyProtection="1">
      <alignment horizontal="right" vertical="center"/>
      <protection locked="0"/>
    </xf>
    <xf numFmtId="173" fontId="8" fillId="3" borderId="28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 applyProtection="1">
      <alignment vertical="center"/>
      <protection locked="0"/>
    </xf>
    <xf numFmtId="224" fontId="7" fillId="4" borderId="28" xfId="0" applyNumberFormat="1" applyFont="1" applyFill="1" applyBorder="1" applyAlignment="1" applyProtection="1">
      <alignment horizontal="right" vertical="center"/>
      <protection locked="0"/>
    </xf>
    <xf numFmtId="221" fontId="7" fillId="4" borderId="28" xfId="0" applyNumberFormat="1" applyFont="1" applyFill="1" applyBorder="1" applyAlignment="1" applyProtection="1">
      <alignment horizontal="right" vertical="center"/>
      <protection locked="0"/>
    </xf>
    <xf numFmtId="224" fontId="7" fillId="3" borderId="28" xfId="0" applyNumberFormat="1" applyFont="1" applyFill="1" applyBorder="1" applyAlignment="1">
      <alignment horizontal="right" vertical="center"/>
    </xf>
    <xf numFmtId="222" fontId="7" fillId="4" borderId="55" xfId="0" applyNumberFormat="1" applyFont="1" applyFill="1" applyBorder="1" applyAlignment="1" applyProtection="1">
      <alignment horizontal="right" vertical="center"/>
      <protection locked="0"/>
    </xf>
    <xf numFmtId="223" fontId="7" fillId="4" borderId="26" xfId="0" applyNumberFormat="1" applyFont="1" applyFill="1" applyBorder="1" applyAlignment="1" applyProtection="1">
      <alignment horizontal="right" vertical="center"/>
      <protection locked="0"/>
    </xf>
    <xf numFmtId="0" fontId="0" fillId="4" borderId="36" xfId="0" applyFont="1" applyFill="1" applyBorder="1" applyAlignment="1" applyProtection="1">
      <alignment vertical="center"/>
      <protection locked="0"/>
    </xf>
    <xf numFmtId="224" fontId="7" fillId="4" borderId="36" xfId="0" applyNumberFormat="1" applyFont="1" applyFill="1" applyBorder="1" applyAlignment="1" applyProtection="1">
      <alignment horizontal="right" vertical="center"/>
      <protection locked="0"/>
    </xf>
    <xf numFmtId="221" fontId="7" fillId="4" borderId="36" xfId="0" applyNumberFormat="1" applyFont="1" applyFill="1" applyBorder="1" applyAlignment="1" applyProtection="1">
      <alignment horizontal="right" vertical="center"/>
      <protection locked="0"/>
    </xf>
    <xf numFmtId="224" fontId="7" fillId="3" borderId="36" xfId="0" applyNumberFormat="1" applyFont="1" applyFill="1" applyBorder="1" applyAlignment="1">
      <alignment horizontal="right" vertical="center"/>
    </xf>
    <xf numFmtId="223" fontId="7" fillId="4" borderId="36" xfId="0" applyNumberFormat="1" applyFont="1" applyFill="1" applyBorder="1" applyAlignment="1" applyProtection="1">
      <alignment horizontal="right" vertical="center"/>
      <protection locked="0"/>
    </xf>
    <xf numFmtId="222" fontId="7" fillId="4" borderId="54" xfId="0" applyNumberFormat="1" applyFont="1" applyFill="1" applyBorder="1" applyAlignment="1" applyProtection="1">
      <alignment horizontal="right" vertical="center"/>
      <protection locked="0"/>
    </xf>
    <xf numFmtId="0" fontId="0" fillId="2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vertical="center"/>
    </xf>
    <xf numFmtId="222" fontId="7" fillId="4" borderId="50" xfId="15" applyNumberFormat="1" applyFont="1" applyFill="1" applyBorder="1" applyAlignment="1" applyProtection="1">
      <alignment horizontal="right" vertical="center"/>
      <protection locked="0"/>
    </xf>
    <xf numFmtId="222" fontId="7" fillId="4" borderId="32" xfId="15" applyNumberFormat="1" applyFont="1" applyFill="1" applyBorder="1" applyAlignment="1" applyProtection="1">
      <alignment horizontal="right" vertical="center"/>
      <protection locked="0"/>
    </xf>
    <xf numFmtId="222" fontId="7" fillId="4" borderId="56" xfId="15" applyNumberFormat="1" applyFont="1" applyFill="1" applyBorder="1" applyAlignment="1" applyProtection="1">
      <alignment horizontal="right" vertical="center"/>
      <protection locked="0"/>
    </xf>
    <xf numFmtId="222" fontId="7" fillId="4" borderId="31" xfId="15" applyNumberFormat="1" applyFont="1" applyFill="1" applyBorder="1" applyAlignment="1" applyProtection="1">
      <alignment horizontal="right" vertical="center"/>
      <protection locked="0"/>
    </xf>
    <xf numFmtId="0" fontId="0" fillId="3" borderId="25" xfId="0" applyFont="1" applyFill="1" applyBorder="1" applyAlignment="1" quotePrefix="1">
      <alignment horizontal="left" vertical="center"/>
    </xf>
    <xf numFmtId="0" fontId="0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214" fontId="0" fillId="3" borderId="25" xfId="0" applyNumberFormat="1" applyFill="1" applyBorder="1" applyAlignment="1">
      <alignment horizontal="right" vertical="center"/>
    </xf>
    <xf numFmtId="214" fontId="0" fillId="3" borderId="53" xfId="0" applyNumberFormat="1" applyFill="1" applyBorder="1" applyAlignment="1">
      <alignment horizontal="right" vertical="center"/>
    </xf>
    <xf numFmtId="222" fontId="7" fillId="3" borderId="50" xfId="15" applyNumberFormat="1" applyFont="1" applyFill="1" applyBorder="1" applyAlignment="1">
      <alignment horizontal="right" vertical="center"/>
    </xf>
    <xf numFmtId="222" fontId="7" fillId="3" borderId="32" xfId="15" applyNumberFormat="1" applyFont="1" applyFill="1" applyBorder="1" applyAlignment="1">
      <alignment vertical="center"/>
    </xf>
    <xf numFmtId="0" fontId="0" fillId="3" borderId="33" xfId="0" applyFont="1" applyFill="1" applyBorder="1" applyAlignment="1" quotePrefix="1">
      <alignment horizontal="left" vertical="center"/>
    </xf>
    <xf numFmtId="0" fontId="0" fillId="3" borderId="33" xfId="0" applyFont="1" applyFill="1" applyBorder="1" applyAlignment="1">
      <alignment vertical="center"/>
    </xf>
    <xf numFmtId="214" fontId="0" fillId="3" borderId="33" xfId="0" applyNumberFormat="1" applyFill="1" applyBorder="1" applyAlignment="1">
      <alignment horizontal="right" vertical="center"/>
    </xf>
    <xf numFmtId="214" fontId="0" fillId="3" borderId="44" xfId="0" applyNumberFormat="1" applyFill="1" applyBorder="1" applyAlignment="1">
      <alignment horizontal="right" vertical="center"/>
    </xf>
    <xf numFmtId="222" fontId="7" fillId="8" borderId="31" xfId="15" applyNumberFormat="1" applyFont="1" applyFill="1" applyBorder="1" applyAlignment="1">
      <alignment horizontal="right" vertical="center"/>
    </xf>
    <xf numFmtId="0" fontId="0" fillId="4" borderId="25" xfId="0" applyFill="1" applyBorder="1" applyAlignment="1" applyProtection="1">
      <alignment horizontal="left" vertical="center"/>
      <protection locked="0"/>
    </xf>
    <xf numFmtId="214" fontId="0" fillId="4" borderId="25" xfId="0" applyNumberFormat="1" applyFill="1" applyBorder="1" applyAlignment="1" applyProtection="1">
      <alignment horizontal="left" vertical="center"/>
      <protection locked="0"/>
    </xf>
    <xf numFmtId="222" fontId="7" fillId="4" borderId="32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214" fontId="0" fillId="4" borderId="2" xfId="0" applyNumberFormat="1" applyFill="1" applyBorder="1" applyAlignment="1" applyProtection="1">
      <alignment horizontal="left" vertical="center"/>
      <protection locked="0"/>
    </xf>
    <xf numFmtId="222" fontId="7" fillId="4" borderId="57" xfId="0" applyNumberFormat="1" applyFont="1" applyFill="1" applyBorder="1" applyAlignment="1" applyProtection="1">
      <alignment horizontal="right" vertical="center"/>
      <protection locked="0"/>
    </xf>
    <xf numFmtId="222" fontId="7" fillId="4" borderId="3" xfId="0" applyNumberFormat="1" applyFont="1" applyFill="1" applyBorder="1" applyAlignment="1" applyProtection="1">
      <alignment horizontal="right" vertical="center"/>
      <protection locked="0"/>
    </xf>
    <xf numFmtId="0" fontId="0" fillId="4" borderId="33" xfId="0" applyFont="1" applyFill="1" applyBorder="1" applyAlignment="1" applyProtection="1">
      <alignment horizontal="left"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214" fontId="0" fillId="4" borderId="33" xfId="0" applyNumberFormat="1" applyFill="1" applyBorder="1" applyAlignment="1" applyProtection="1">
      <alignment horizontal="left" vertical="center"/>
      <protection locked="0"/>
    </xf>
    <xf numFmtId="222" fontId="7" fillId="4" borderId="56" xfId="0" applyNumberFormat="1" applyFont="1" applyFill="1" applyBorder="1" applyAlignment="1" applyProtection="1">
      <alignment horizontal="right" vertical="center"/>
      <protection locked="0"/>
    </xf>
    <xf numFmtId="222" fontId="7" fillId="4" borderId="31" xfId="0" applyNumberFormat="1" applyFont="1" applyFill="1" applyBorder="1" applyAlignment="1" applyProtection="1">
      <alignment horizontal="right" vertical="center"/>
      <protection locked="0"/>
    </xf>
    <xf numFmtId="222" fontId="7" fillId="3" borderId="50" xfId="0" applyNumberFormat="1" applyFont="1" applyFill="1" applyBorder="1" applyAlignment="1">
      <alignment horizontal="right" vertical="center"/>
    </xf>
    <xf numFmtId="222" fontId="7" fillId="3" borderId="32" xfId="0" applyNumberFormat="1" applyFont="1" applyFill="1" applyBorder="1" applyAlignment="1">
      <alignment horizontal="right" vertical="center"/>
    </xf>
    <xf numFmtId="0" fontId="0" fillId="4" borderId="33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214" fontId="0" fillId="4" borderId="33" xfId="0" applyNumberFormat="1" applyFill="1" applyBorder="1" applyAlignment="1" applyProtection="1">
      <alignment horizontal="right" vertical="center"/>
      <protection locked="0"/>
    </xf>
    <xf numFmtId="173" fontId="8" fillId="3" borderId="58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214" fontId="0" fillId="3" borderId="23" xfId="0" applyNumberFormat="1" applyFill="1" applyBorder="1" applyAlignment="1">
      <alignment horizontal="right" vertical="center"/>
    </xf>
    <xf numFmtId="222" fontId="7" fillId="3" borderId="48" xfId="0" applyNumberFormat="1" applyFont="1" applyFill="1" applyBorder="1" applyAlignment="1">
      <alignment horizontal="right" vertical="center"/>
    </xf>
    <xf numFmtId="222" fontId="7" fillId="3" borderId="59" xfId="0" applyNumberFormat="1" applyFont="1" applyFill="1" applyBorder="1" applyAlignment="1">
      <alignment horizontal="right" vertical="center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3" borderId="35" xfId="0" applyFont="1" applyFill="1" applyBorder="1" applyAlignment="1">
      <alignment horizontal="left" vertical="center"/>
    </xf>
    <xf numFmtId="49" fontId="1" fillId="3" borderId="52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/>
    </xf>
    <xf numFmtId="49" fontId="0" fillId="3" borderId="5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214" fontId="9" fillId="3" borderId="21" xfId="0" applyNumberFormat="1" applyFont="1" applyFill="1" applyBorder="1" applyAlignment="1">
      <alignment horizontal="center" vertical="center"/>
    </xf>
    <xf numFmtId="222" fontId="7" fillId="5" borderId="60" xfId="0" applyNumberFormat="1" applyFont="1" applyFill="1" applyBorder="1" applyAlignment="1" applyProtection="1">
      <alignment horizontal="right" vertical="center"/>
      <protection locked="0"/>
    </xf>
    <xf numFmtId="49" fontId="0" fillId="4" borderId="2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20" xfId="0" applyFont="1" applyFill="1" applyBorder="1" applyAlignment="1" applyProtection="1">
      <alignment vertical="center"/>
      <protection locked="0"/>
    </xf>
    <xf numFmtId="221" fontId="7" fillId="4" borderId="20" xfId="0" applyNumberFormat="1" applyFont="1" applyFill="1" applyBorder="1" applyAlignment="1" applyProtection="1">
      <alignment horizontal="right" vertical="center"/>
      <protection locked="0"/>
    </xf>
    <xf numFmtId="224" fontId="7" fillId="3" borderId="20" xfId="0" applyNumberFormat="1" applyFont="1" applyFill="1" applyBorder="1" applyAlignment="1">
      <alignment horizontal="right" vertical="center"/>
    </xf>
    <xf numFmtId="223" fontId="7" fillId="4" borderId="20" xfId="0" applyNumberFormat="1" applyFont="1" applyFill="1" applyBorder="1" applyAlignment="1" applyProtection="1">
      <alignment horizontal="right" vertical="center"/>
      <protection locked="0"/>
    </xf>
    <xf numFmtId="222" fontId="7" fillId="4" borderId="37" xfId="0" applyNumberFormat="1" applyFont="1" applyFill="1" applyBorder="1" applyAlignment="1" applyProtection="1">
      <alignment horizontal="right" vertical="center"/>
      <protection locked="0"/>
    </xf>
    <xf numFmtId="173" fontId="8" fillId="3" borderId="19" xfId="0" applyNumberFormat="1" applyFont="1" applyFill="1" applyBorder="1" applyAlignment="1">
      <alignment horizontal="center" vertical="center"/>
    </xf>
    <xf numFmtId="224" fontId="7" fillId="3" borderId="17" xfId="0" applyNumberFormat="1" applyFont="1" applyFill="1" applyBorder="1" applyAlignment="1">
      <alignment horizontal="right" vertical="center"/>
    </xf>
    <xf numFmtId="222" fontId="7" fillId="3" borderId="17" xfId="15" applyNumberFormat="1" applyFont="1" applyFill="1" applyBorder="1" applyAlignment="1">
      <alignment horizontal="right" vertical="center"/>
    </xf>
    <xf numFmtId="222" fontId="7" fillId="3" borderId="59" xfId="15" applyNumberFormat="1" applyFont="1" applyFill="1" applyBorder="1" applyAlignment="1">
      <alignment horizontal="right" vertical="center"/>
    </xf>
    <xf numFmtId="14" fontId="0" fillId="5" borderId="21" xfId="0" applyNumberFormat="1" applyFont="1" applyFill="1" applyBorder="1" applyAlignment="1" applyProtection="1">
      <alignment horizontal="left" vertical="center"/>
      <protection locked="0"/>
    </xf>
    <xf numFmtId="3" fontId="7" fillId="3" borderId="20" xfId="0" applyNumberFormat="1" applyFont="1" applyFill="1" applyBorder="1" applyAlignment="1" applyProtection="1">
      <alignment horizontal="center" vertical="center"/>
      <protection/>
    </xf>
    <xf numFmtId="222" fontId="6" fillId="4" borderId="21" xfId="15" applyNumberFormat="1" applyFont="1" applyFill="1" applyBorder="1" applyAlignment="1" applyProtection="1">
      <alignment vertical="center"/>
      <protection locked="0"/>
    </xf>
    <xf numFmtId="221" fontId="7" fillId="5" borderId="26" xfId="0" applyNumberFormat="1" applyFont="1" applyFill="1" applyBorder="1" applyAlignment="1" applyProtection="1">
      <alignment horizontal="right" vertical="center"/>
      <protection locked="0"/>
    </xf>
    <xf numFmtId="49" fontId="1" fillId="2" borderId="35" xfId="0" applyNumberFormat="1" applyFont="1" applyFill="1" applyBorder="1" applyAlignment="1" applyProtection="1">
      <alignment horizontal="left"/>
      <protection/>
    </xf>
    <xf numFmtId="49" fontId="10" fillId="2" borderId="33" xfId="0" applyNumberFormat="1" applyFont="1" applyFill="1" applyBorder="1" applyAlignment="1" applyProtection="1">
      <alignment horizontal="left"/>
      <protection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F1" sqref="F1"/>
    </sheetView>
  </sheetViews>
  <sheetFormatPr defaultColWidth="11.421875" defaultRowHeight="12.75"/>
  <cols>
    <col min="1" max="1" width="22.140625" style="105" customWidth="1"/>
    <col min="2" max="3" width="12.8515625" style="115" customWidth="1"/>
    <col min="4" max="5" width="12.8515625" style="105" customWidth="1"/>
    <col min="6" max="6" width="18.57421875" style="105" customWidth="1"/>
    <col min="7" max="16384" width="11.421875" style="105" customWidth="1"/>
  </cols>
  <sheetData>
    <row r="1" spans="1:6" ht="33.75" customHeight="1" thickBot="1">
      <c r="A1" s="417" t="s">
        <v>130</v>
      </c>
      <c r="B1" s="418"/>
      <c r="C1" s="418"/>
      <c r="D1" s="418"/>
      <c r="E1" s="140" t="s">
        <v>180</v>
      </c>
      <c r="F1" s="133"/>
    </row>
    <row r="2" spans="1:6" ht="15.75" customHeight="1">
      <c r="A2" s="106" t="s">
        <v>1</v>
      </c>
      <c r="B2" s="98"/>
      <c r="C2" s="98"/>
      <c r="D2" s="98"/>
      <c r="E2" s="107" t="s">
        <v>2</v>
      </c>
      <c r="F2" s="134"/>
    </row>
    <row r="3" spans="1:6" ht="15.75" customHeight="1">
      <c r="A3" s="108" t="s">
        <v>3</v>
      </c>
      <c r="B3" s="94"/>
      <c r="C3" s="94"/>
      <c r="D3" s="94"/>
      <c r="E3" s="109" t="s">
        <v>4</v>
      </c>
      <c r="F3" s="129"/>
    </row>
    <row r="4" spans="1:6" ht="15.75" customHeight="1">
      <c r="A4" s="108"/>
      <c r="B4" s="94"/>
      <c r="C4" s="94"/>
      <c r="D4" s="94"/>
      <c r="E4" s="109" t="s">
        <v>5</v>
      </c>
      <c r="F4" s="129"/>
    </row>
    <row r="5" spans="1:6" ht="15.75" customHeight="1">
      <c r="A5" s="108"/>
      <c r="B5" s="94"/>
      <c r="C5" s="94"/>
      <c r="D5" s="94"/>
      <c r="E5" s="109" t="s">
        <v>6</v>
      </c>
      <c r="F5" s="413"/>
    </row>
    <row r="6" spans="1:6" ht="15.75" customHeight="1">
      <c r="A6" s="110" t="s">
        <v>7</v>
      </c>
      <c r="B6" s="99"/>
      <c r="C6" s="99"/>
      <c r="D6" s="99"/>
      <c r="E6" s="109" t="s">
        <v>8</v>
      </c>
      <c r="F6" s="413"/>
    </row>
    <row r="7" spans="1:6" ht="15.75" customHeight="1">
      <c r="A7" s="108"/>
      <c r="B7" s="99"/>
      <c r="C7" s="99"/>
      <c r="D7" s="99"/>
      <c r="E7" s="109" t="s">
        <v>9</v>
      </c>
      <c r="F7" s="413"/>
    </row>
    <row r="8" spans="1:6" ht="15.75" customHeight="1">
      <c r="A8" s="110" t="s">
        <v>10</v>
      </c>
      <c r="B8" s="100"/>
      <c r="C8" s="100"/>
      <c r="D8" s="132"/>
      <c r="E8" s="132"/>
      <c r="F8" s="131"/>
    </row>
    <row r="9" spans="1:6" ht="15.75" customHeight="1">
      <c r="A9" s="108" t="s">
        <v>11</v>
      </c>
      <c r="B9" s="101"/>
      <c r="C9" s="101"/>
      <c r="D9" s="101"/>
      <c r="E9" s="101"/>
      <c r="F9" s="129"/>
    </row>
    <row r="10" spans="1:6" ht="15.75" customHeight="1">
      <c r="A10" s="108" t="s">
        <v>12</v>
      </c>
      <c r="B10" s="101"/>
      <c r="C10" s="101"/>
      <c r="D10" s="101"/>
      <c r="E10" s="109" t="s">
        <v>13</v>
      </c>
      <c r="F10" s="129"/>
    </row>
    <row r="11" spans="1:6" ht="15.75" customHeight="1">
      <c r="A11" s="108" t="s">
        <v>14</v>
      </c>
      <c r="B11" s="101"/>
      <c r="C11" s="101"/>
      <c r="D11" s="101"/>
      <c r="E11" s="101"/>
      <c r="F11" s="129"/>
    </row>
    <row r="12" spans="1:6" ht="15.75" customHeight="1">
      <c r="A12" s="108"/>
      <c r="B12" s="101"/>
      <c r="C12" s="101"/>
      <c r="D12" s="101"/>
      <c r="E12" s="101"/>
      <c r="F12" s="129"/>
    </row>
    <row r="13" spans="1:6" ht="15.75" customHeight="1">
      <c r="A13" s="108"/>
      <c r="B13" s="101"/>
      <c r="C13" s="101"/>
      <c r="D13" s="101"/>
      <c r="E13" s="101"/>
      <c r="F13" s="129"/>
    </row>
    <row r="14" spans="1:6" ht="15.75" customHeight="1">
      <c r="A14" s="108" t="s">
        <v>0</v>
      </c>
      <c r="B14" s="101"/>
      <c r="C14" s="101"/>
      <c r="D14" s="101"/>
      <c r="E14" s="101"/>
      <c r="F14" s="129"/>
    </row>
    <row r="15" spans="1:6" ht="15.75" customHeight="1">
      <c r="A15" s="108" t="s">
        <v>15</v>
      </c>
      <c r="B15" s="101"/>
      <c r="C15" s="101"/>
      <c r="D15" s="101"/>
      <c r="E15" s="101"/>
      <c r="F15" s="129"/>
    </row>
    <row r="16" spans="1:6" ht="15.75" customHeight="1">
      <c r="A16" s="108"/>
      <c r="B16" s="101"/>
      <c r="C16" s="101"/>
      <c r="D16" s="101"/>
      <c r="E16" s="101"/>
      <c r="F16" s="129"/>
    </row>
    <row r="17" spans="1:6" ht="15.75" customHeight="1">
      <c r="A17" s="108" t="s">
        <v>135</v>
      </c>
      <c r="B17" s="402"/>
      <c r="C17" s="403"/>
      <c r="D17" s="94"/>
      <c r="E17" s="101"/>
      <c r="F17" s="129"/>
    </row>
    <row r="18" spans="1:6" ht="15.75" customHeight="1">
      <c r="A18" s="108" t="s">
        <v>134</v>
      </c>
      <c r="B18" s="101"/>
      <c r="C18" s="101"/>
      <c r="D18" s="101"/>
      <c r="E18" s="101"/>
      <c r="F18" s="129"/>
    </row>
    <row r="19" spans="1:6" ht="15.75" customHeight="1">
      <c r="A19" s="108"/>
      <c r="B19" s="101"/>
      <c r="C19" s="101"/>
      <c r="D19" s="101"/>
      <c r="E19" s="101"/>
      <c r="F19" s="129"/>
    </row>
    <row r="20" spans="1:6" ht="15.75" customHeight="1">
      <c r="A20" s="108" t="s">
        <v>132</v>
      </c>
      <c r="B20" s="101"/>
      <c r="C20" s="101"/>
      <c r="D20" s="101"/>
      <c r="E20" s="101"/>
      <c r="F20" s="129"/>
    </row>
    <row r="21" spans="1:6" ht="15.75" customHeight="1" thickBot="1">
      <c r="A21" s="111"/>
      <c r="B21" s="102"/>
      <c r="C21" s="102"/>
      <c r="D21" s="102"/>
      <c r="E21" s="102"/>
      <c r="F21" s="130"/>
    </row>
    <row r="22" spans="1:6" ht="15.75" customHeight="1">
      <c r="A22" s="112" t="s">
        <v>18</v>
      </c>
      <c r="B22" s="103"/>
      <c r="C22" s="103"/>
      <c r="D22" s="103"/>
      <c r="E22" s="103"/>
      <c r="F22" s="131"/>
    </row>
    <row r="23" spans="1:6" ht="15.75" customHeight="1">
      <c r="A23" s="108" t="s">
        <v>19</v>
      </c>
      <c r="B23" s="101"/>
      <c r="C23" s="101"/>
      <c r="D23" s="101"/>
      <c r="E23" s="101"/>
      <c r="F23" s="129"/>
    </row>
    <row r="24" spans="1:6" ht="15.75" customHeight="1">
      <c r="A24" s="108"/>
      <c r="B24" s="104"/>
      <c r="C24" s="101"/>
      <c r="D24" s="101"/>
      <c r="E24" s="101"/>
      <c r="F24" s="129"/>
    </row>
    <row r="25" spans="1:6" ht="15.75" customHeight="1">
      <c r="A25" s="113"/>
      <c r="B25" s="104"/>
      <c r="C25" s="101"/>
      <c r="D25" s="101"/>
      <c r="E25" s="101"/>
      <c r="F25" s="129"/>
    </row>
    <row r="26" spans="1:6" ht="15.75" customHeight="1">
      <c r="A26" s="113"/>
      <c r="B26" s="104"/>
      <c r="C26" s="101"/>
      <c r="D26" s="101"/>
      <c r="E26" s="101"/>
      <c r="F26" s="129"/>
    </row>
    <row r="27" spans="1:6" ht="15.75" customHeight="1">
      <c r="A27" s="113"/>
      <c r="B27" s="104"/>
      <c r="C27" s="101"/>
      <c r="D27" s="101"/>
      <c r="E27" s="101"/>
      <c r="F27" s="129"/>
    </row>
    <row r="28" spans="1:6" ht="15.75" customHeight="1">
      <c r="A28" s="108" t="s">
        <v>131</v>
      </c>
      <c r="B28" s="101"/>
      <c r="C28" s="101"/>
      <c r="D28" s="101"/>
      <c r="E28" s="101"/>
      <c r="F28" s="129"/>
    </row>
    <row r="29" spans="1:6" ht="15.75" customHeight="1">
      <c r="A29" s="108"/>
      <c r="B29" s="101"/>
      <c r="C29" s="101"/>
      <c r="D29" s="101"/>
      <c r="E29" s="101"/>
      <c r="F29" s="129"/>
    </row>
    <row r="30" spans="1:6" ht="15.75" customHeight="1">
      <c r="A30" s="108" t="s">
        <v>16</v>
      </c>
      <c r="B30" s="104"/>
      <c r="C30" s="101"/>
      <c r="D30" s="101"/>
      <c r="E30" s="101"/>
      <c r="F30" s="129"/>
    </row>
    <row r="31" spans="1:6" ht="15.75" customHeight="1">
      <c r="A31" s="108" t="s">
        <v>0</v>
      </c>
      <c r="B31" s="104"/>
      <c r="C31" s="101"/>
      <c r="D31" s="101"/>
      <c r="E31" s="101"/>
      <c r="F31" s="129"/>
    </row>
    <row r="32" spans="1:6" ht="15.75" customHeight="1">
      <c r="A32" s="108" t="s">
        <v>17</v>
      </c>
      <c r="B32" s="104"/>
      <c r="C32" s="101"/>
      <c r="D32" s="101"/>
      <c r="E32" s="101"/>
      <c r="F32" s="129"/>
    </row>
    <row r="33" spans="1:6" ht="15.75" customHeight="1">
      <c r="A33" s="108" t="s">
        <v>133</v>
      </c>
      <c r="B33" s="101"/>
      <c r="C33" s="101"/>
      <c r="D33" s="101"/>
      <c r="E33" s="101"/>
      <c r="F33" s="129"/>
    </row>
    <row r="34" spans="1:6" ht="15.75" customHeight="1">
      <c r="A34" s="108"/>
      <c r="B34" s="101"/>
      <c r="C34" s="101"/>
      <c r="D34" s="101"/>
      <c r="E34" s="101"/>
      <c r="F34" s="129"/>
    </row>
    <row r="35" spans="1:6" ht="15.75" customHeight="1">
      <c r="A35" s="108" t="s">
        <v>20</v>
      </c>
      <c r="B35" s="101"/>
      <c r="C35" s="101"/>
      <c r="D35" s="101"/>
      <c r="E35" s="101"/>
      <c r="F35" s="129"/>
    </row>
    <row r="36" spans="1:6" ht="15.75" customHeight="1">
      <c r="A36" s="108"/>
      <c r="B36" s="101"/>
      <c r="C36" s="101"/>
      <c r="D36" s="101"/>
      <c r="E36" s="101"/>
      <c r="F36" s="129"/>
    </row>
    <row r="37" spans="1:6" ht="15.75" customHeight="1">
      <c r="A37" s="108" t="s">
        <v>0</v>
      </c>
      <c r="B37" s="104"/>
      <c r="C37" s="101"/>
      <c r="D37" s="101"/>
      <c r="E37" s="101"/>
      <c r="F37" s="129"/>
    </row>
    <row r="38" spans="1:6" ht="15.75" customHeight="1">
      <c r="A38" s="108" t="s">
        <v>21</v>
      </c>
      <c r="B38" s="104"/>
      <c r="C38" s="101"/>
      <c r="D38" s="101"/>
      <c r="E38" s="101"/>
      <c r="F38" s="129"/>
    </row>
    <row r="39" spans="1:6" ht="15.75" customHeight="1">
      <c r="A39" s="113"/>
      <c r="B39" s="104"/>
      <c r="C39" s="101"/>
      <c r="D39" s="101"/>
      <c r="E39" s="101"/>
      <c r="F39" s="129"/>
    </row>
    <row r="40" spans="1:6" ht="15.75" customHeight="1">
      <c r="A40" s="108" t="s">
        <v>0</v>
      </c>
      <c r="B40" s="104"/>
      <c r="C40" s="101"/>
      <c r="D40" s="101"/>
      <c r="E40" s="101"/>
      <c r="F40" s="129"/>
    </row>
    <row r="41" spans="1:6" ht="15.75" customHeight="1">
      <c r="A41" s="108"/>
      <c r="B41" s="104"/>
      <c r="C41" s="101"/>
      <c r="D41" s="101"/>
      <c r="E41" s="101"/>
      <c r="F41" s="129"/>
    </row>
    <row r="42" spans="1:6" ht="15.75" customHeight="1">
      <c r="A42" s="108" t="s">
        <v>22</v>
      </c>
      <c r="B42" s="104"/>
      <c r="C42" s="101"/>
      <c r="D42" s="101"/>
      <c r="E42" s="101"/>
      <c r="F42" s="129"/>
    </row>
    <row r="43" spans="1:6" ht="15.75" customHeight="1">
      <c r="A43" s="113" t="s">
        <v>129</v>
      </c>
      <c r="B43" s="104"/>
      <c r="C43" s="101"/>
      <c r="D43" s="101"/>
      <c r="E43" s="101"/>
      <c r="F43" s="129"/>
    </row>
    <row r="44" spans="1:6" ht="15.75" customHeight="1">
      <c r="A44" s="114"/>
      <c r="B44" s="104"/>
      <c r="C44" s="101"/>
      <c r="D44" s="101"/>
      <c r="E44" s="101"/>
      <c r="F44" s="129"/>
    </row>
    <row r="45" spans="1:6" ht="15.75" customHeight="1">
      <c r="A45" s="113"/>
      <c r="B45" s="104"/>
      <c r="C45" s="101"/>
      <c r="D45" s="101"/>
      <c r="E45" s="101"/>
      <c r="F45" s="129"/>
    </row>
    <row r="46" spans="1:6" ht="15.75" customHeight="1">
      <c r="A46" s="113" t="s">
        <v>23</v>
      </c>
      <c r="B46" s="104"/>
      <c r="C46" s="101"/>
      <c r="D46" s="101"/>
      <c r="E46" s="101"/>
      <c r="F46" s="129"/>
    </row>
    <row r="47" spans="1:6" ht="15.75" customHeight="1">
      <c r="A47" s="113"/>
      <c r="B47" s="104"/>
      <c r="C47" s="101"/>
      <c r="D47" s="101"/>
      <c r="E47" s="101"/>
      <c r="F47" s="129"/>
    </row>
    <row r="48" spans="1:6" ht="15.75" customHeight="1">
      <c r="A48" s="108" t="s">
        <v>24</v>
      </c>
      <c r="B48" s="104"/>
      <c r="C48" s="101"/>
      <c r="D48" s="101"/>
      <c r="E48" s="101"/>
      <c r="F48" s="129"/>
    </row>
    <row r="49" spans="1:6" ht="15.75" customHeight="1">
      <c r="A49" s="113"/>
      <c r="B49" s="104"/>
      <c r="C49" s="101"/>
      <c r="D49" s="101"/>
      <c r="E49" s="101"/>
      <c r="F49" s="129"/>
    </row>
  </sheetData>
  <sheetProtection sheet="1" objects="1" scenarios="1"/>
  <mergeCells count="1">
    <mergeCell ref="A1:D1"/>
  </mergeCells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E3" sqref="E3"/>
    </sheetView>
  </sheetViews>
  <sheetFormatPr defaultColWidth="11.421875" defaultRowHeight="12.75"/>
  <cols>
    <col min="1" max="1" width="10.7109375" style="118" customWidth="1"/>
    <col min="2" max="13" width="9.7109375" style="118" customWidth="1"/>
    <col min="14" max="16384" width="11.421875" style="118" customWidth="1"/>
  </cols>
  <sheetData>
    <row r="1" spans="1:13" ht="16.5" customHeight="1">
      <c r="A1" s="4" t="s">
        <v>25</v>
      </c>
      <c r="B1" s="116"/>
      <c r="C1" s="116"/>
      <c r="D1" s="116"/>
      <c r="E1" s="117"/>
      <c r="F1" s="117"/>
      <c r="G1" s="117"/>
      <c r="H1" s="117"/>
      <c r="I1" s="117"/>
      <c r="J1" s="142">
        <f>Beschreibung!B6</f>
        <v>0</v>
      </c>
      <c r="K1" s="116">
        <f>CONCATENATE(IF(OR(Beschreibung!B6="",Beschreibung!F1=""),"","– "),IF(Beschreibung!F1="","",Beschreibung!E1))</f>
      </c>
      <c r="L1" s="141">
        <f>Beschreibung!F1</f>
        <v>0</v>
      </c>
      <c r="M1" s="6" t="s">
        <v>26</v>
      </c>
    </row>
    <row r="2" spans="1:13" ht="12.7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 customHeight="1">
      <c r="A3" s="139" t="s">
        <v>27</v>
      </c>
      <c r="B3" s="154"/>
      <c r="C3" s="154"/>
      <c r="D3" s="154"/>
      <c r="E3" s="155"/>
      <c r="F3" s="155"/>
      <c r="G3" s="155"/>
      <c r="H3" s="155"/>
      <c r="I3" s="155"/>
      <c r="J3" s="155"/>
      <c r="K3" s="155"/>
      <c r="L3" s="155"/>
      <c r="M3" s="156"/>
    </row>
    <row r="4" spans="1:13" ht="15.75" customHeight="1">
      <c r="A4" s="157"/>
      <c r="B4" s="7"/>
      <c r="C4" s="7"/>
      <c r="D4" s="154"/>
      <c r="E4" s="155"/>
      <c r="F4" s="155"/>
      <c r="G4" s="155"/>
      <c r="H4" s="155"/>
      <c r="I4" s="155"/>
      <c r="J4" s="155"/>
      <c r="K4" s="155" t="s">
        <v>0</v>
      </c>
      <c r="L4" s="155"/>
      <c r="M4" s="156"/>
    </row>
    <row r="5" spans="1:13" ht="15.75" customHeight="1">
      <c r="A5" s="119" t="s">
        <v>28</v>
      </c>
      <c r="B5" s="7"/>
      <c r="C5" s="7"/>
      <c r="D5" s="154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5.75" customHeight="1" thickBot="1">
      <c r="A6" s="147" t="s">
        <v>140</v>
      </c>
      <c r="B6" s="146"/>
      <c r="C6" s="145"/>
      <c r="D6" s="154"/>
      <c r="E6" s="155"/>
      <c r="F6" s="155"/>
      <c r="G6" s="155"/>
      <c r="H6" s="155"/>
      <c r="I6" s="155"/>
      <c r="J6" s="155"/>
      <c r="K6" s="41"/>
      <c r="L6" s="155"/>
      <c r="M6" s="156"/>
    </row>
    <row r="7" spans="1:13" ht="15.75" customHeight="1">
      <c r="A7" s="16" t="s">
        <v>29</v>
      </c>
      <c r="B7" s="120"/>
      <c r="C7" s="121"/>
      <c r="D7" s="154"/>
      <c r="E7" s="155"/>
      <c r="F7" s="155"/>
      <c r="G7" s="155"/>
      <c r="H7" s="155"/>
      <c r="I7" s="155"/>
      <c r="J7" s="155"/>
      <c r="K7" s="41"/>
      <c r="L7" s="155"/>
      <c r="M7" s="156"/>
    </row>
    <row r="8" spans="1:13" ht="15.75" customHeight="1">
      <c r="A8" s="16" t="s">
        <v>30</v>
      </c>
      <c r="B8" s="120"/>
      <c r="C8" s="121"/>
      <c r="D8" s="154"/>
      <c r="E8" s="155"/>
      <c r="F8" s="155"/>
      <c r="G8" s="155"/>
      <c r="H8" s="155" t="s">
        <v>0</v>
      </c>
      <c r="I8" s="155"/>
      <c r="J8" s="155"/>
      <c r="K8" s="41"/>
      <c r="L8" s="155"/>
      <c r="M8" s="156"/>
    </row>
    <row r="9" spans="1:13" ht="15.75" customHeight="1">
      <c r="A9" s="16" t="s">
        <v>31</v>
      </c>
      <c r="B9" s="120"/>
      <c r="C9" s="121"/>
      <c r="D9" s="154"/>
      <c r="E9" s="155"/>
      <c r="F9" s="155"/>
      <c r="G9" s="155"/>
      <c r="H9" s="155"/>
      <c r="I9" s="155"/>
      <c r="J9" s="155"/>
      <c r="K9" s="41"/>
      <c r="L9" s="155"/>
      <c r="M9" s="156"/>
    </row>
    <row r="10" spans="1:13" ht="15.75" customHeight="1">
      <c r="A10" s="16" t="s">
        <v>30</v>
      </c>
      <c r="B10" s="120"/>
      <c r="C10" s="121"/>
      <c r="D10" s="158" t="s">
        <v>0</v>
      </c>
      <c r="E10" s="155"/>
      <c r="F10" s="155"/>
      <c r="G10" s="155"/>
      <c r="H10" s="155"/>
      <c r="I10" s="155"/>
      <c r="J10" s="155"/>
      <c r="K10" s="41"/>
      <c r="L10" s="155"/>
      <c r="M10" s="156"/>
    </row>
    <row r="11" spans="1:13" ht="15.75" customHeight="1">
      <c r="A11" s="16" t="s">
        <v>31</v>
      </c>
      <c r="B11" s="120"/>
      <c r="C11" s="121"/>
      <c r="D11" s="154"/>
      <c r="E11" s="155"/>
      <c r="F11" s="155"/>
      <c r="G11" s="155"/>
      <c r="H11" s="155"/>
      <c r="I11" s="155"/>
      <c r="J11" s="155"/>
      <c r="K11" s="41"/>
      <c r="L11" s="155"/>
      <c r="M11" s="156"/>
    </row>
    <row r="12" spans="1:13" ht="15.75" customHeight="1">
      <c r="A12" s="16" t="s">
        <v>30</v>
      </c>
      <c r="B12" s="120"/>
      <c r="C12" s="121"/>
      <c r="D12" s="154"/>
      <c r="E12" s="155"/>
      <c r="F12" s="155"/>
      <c r="G12" s="155"/>
      <c r="H12" s="155"/>
      <c r="I12" s="155"/>
      <c r="J12" s="155"/>
      <c r="K12" s="41"/>
      <c r="L12" s="155"/>
      <c r="M12" s="156"/>
    </row>
    <row r="13" spans="1:13" ht="15.75" customHeight="1">
      <c r="A13" s="16" t="s">
        <v>31</v>
      </c>
      <c r="B13" s="120"/>
      <c r="C13" s="121"/>
      <c r="D13" s="154"/>
      <c r="E13" s="155"/>
      <c r="F13" s="155"/>
      <c r="G13" s="155"/>
      <c r="H13" s="155"/>
      <c r="I13" s="155"/>
      <c r="J13" s="155"/>
      <c r="K13" s="41"/>
      <c r="L13" s="155"/>
      <c r="M13" s="156"/>
    </row>
    <row r="14" spans="1:13" ht="15.75" customHeight="1">
      <c r="A14" s="16" t="s">
        <v>30</v>
      </c>
      <c r="B14" s="120"/>
      <c r="C14" s="121"/>
      <c r="D14" s="154"/>
      <c r="E14" s="155"/>
      <c r="F14" s="155"/>
      <c r="G14" s="155"/>
      <c r="H14" s="155"/>
      <c r="I14" s="155"/>
      <c r="J14" s="155"/>
      <c r="K14" s="41"/>
      <c r="L14" s="155"/>
      <c r="M14" s="156"/>
    </row>
    <row r="15" spans="1:13" ht="15.75" customHeight="1">
      <c r="A15" s="16" t="s">
        <v>31</v>
      </c>
      <c r="B15" s="120"/>
      <c r="C15" s="121"/>
      <c r="D15" s="154"/>
      <c r="E15" s="155"/>
      <c r="F15" s="155"/>
      <c r="G15" s="155"/>
      <c r="H15" s="155"/>
      <c r="I15" s="155"/>
      <c r="J15" s="155"/>
      <c r="K15" s="42" t="s">
        <v>0</v>
      </c>
      <c r="L15" s="155"/>
      <c r="M15" s="156"/>
    </row>
    <row r="16" spans="1:13" ht="15.75" customHeight="1">
      <c r="A16" s="16" t="s">
        <v>30</v>
      </c>
      <c r="B16" s="120"/>
      <c r="C16" s="121"/>
      <c r="D16" s="154"/>
      <c r="E16" s="155"/>
      <c r="F16" s="155"/>
      <c r="G16" s="155"/>
      <c r="H16" s="155"/>
      <c r="I16" s="155"/>
      <c r="J16" s="155"/>
      <c r="K16" s="42" t="s">
        <v>0</v>
      </c>
      <c r="L16" s="155"/>
      <c r="M16" s="156"/>
    </row>
    <row r="17" spans="1:13" ht="15.75" customHeight="1">
      <c r="A17" s="16" t="s">
        <v>32</v>
      </c>
      <c r="B17" s="120"/>
      <c r="C17" s="121"/>
      <c r="D17" s="154"/>
      <c r="E17" s="155"/>
      <c r="F17" s="155"/>
      <c r="G17" s="159"/>
      <c r="H17" s="160" t="s">
        <v>0</v>
      </c>
      <c r="I17" s="155"/>
      <c r="J17" s="155"/>
      <c r="K17" s="41"/>
      <c r="L17" s="155"/>
      <c r="M17" s="156"/>
    </row>
    <row r="18" spans="1:13" ht="15.75" customHeight="1" thickBot="1">
      <c r="A18" s="122" t="s">
        <v>30</v>
      </c>
      <c r="B18" s="123"/>
      <c r="C18" s="124"/>
      <c r="D18" s="154"/>
      <c r="E18" s="155"/>
      <c r="F18" s="155"/>
      <c r="G18" s="155"/>
      <c r="H18" s="155"/>
      <c r="I18" s="155"/>
      <c r="J18" s="155"/>
      <c r="K18" s="41"/>
      <c r="L18" s="155"/>
      <c r="M18" s="156"/>
    </row>
    <row r="19" spans="1:13" ht="15.75" customHeight="1" thickBot="1">
      <c r="A19" s="125" t="s">
        <v>33</v>
      </c>
      <c r="B19" s="126">
        <f>SUM(B7:B18)</f>
        <v>0</v>
      </c>
      <c r="C19" s="127">
        <f>SUM(C7:C18)</f>
        <v>0</v>
      </c>
      <c r="D19" s="154"/>
      <c r="E19" s="155"/>
      <c r="F19" s="155"/>
      <c r="G19" s="155"/>
      <c r="H19" s="155"/>
      <c r="I19" s="155"/>
      <c r="J19" s="155"/>
      <c r="K19" s="41"/>
      <c r="L19" s="155"/>
      <c r="M19" s="156"/>
    </row>
    <row r="20" spans="1:13" ht="15.75" customHeight="1" thickTop="1">
      <c r="A20" s="150"/>
      <c r="B20" s="7"/>
      <c r="C20" s="7"/>
      <c r="D20" s="154"/>
      <c r="E20" s="155"/>
      <c r="F20" s="155"/>
      <c r="G20" s="155"/>
      <c r="H20" s="155"/>
      <c r="I20" s="155"/>
      <c r="J20" s="155"/>
      <c r="K20" s="41"/>
      <c r="L20" s="155"/>
      <c r="M20" s="156"/>
    </row>
    <row r="21" spans="1:13" ht="15.75" customHeight="1">
      <c r="A21" s="9"/>
      <c r="B21" s="7"/>
      <c r="C21" s="7"/>
      <c r="D21" s="154"/>
      <c r="E21" s="155"/>
      <c r="F21" s="155"/>
      <c r="G21" s="155"/>
      <c r="H21" s="155"/>
      <c r="I21" s="155"/>
      <c r="J21" s="155"/>
      <c r="K21" s="41"/>
      <c r="L21" s="155"/>
      <c r="M21" s="156"/>
    </row>
    <row r="22" spans="1:13" ht="15.75" customHeight="1">
      <c r="A22" s="119" t="s">
        <v>34</v>
      </c>
      <c r="B22" s="7"/>
      <c r="C22" s="7"/>
      <c r="D22" s="154"/>
      <c r="E22" s="155"/>
      <c r="F22" s="155"/>
      <c r="G22" s="155"/>
      <c r="H22" s="155"/>
      <c r="I22" s="155"/>
      <c r="J22" s="155"/>
      <c r="K22" s="41"/>
      <c r="L22" s="155"/>
      <c r="M22" s="156"/>
    </row>
    <row r="23" spans="1:13" ht="15.75" customHeight="1" thickBot="1">
      <c r="A23" s="147" t="s">
        <v>140</v>
      </c>
      <c r="B23" s="144"/>
      <c r="C23" s="145"/>
      <c r="D23" s="154"/>
      <c r="E23" s="155"/>
      <c r="F23" s="155"/>
      <c r="G23" s="155"/>
      <c r="H23" s="155"/>
      <c r="I23" s="155"/>
      <c r="J23" s="155"/>
      <c r="K23" s="41"/>
      <c r="L23" s="155"/>
      <c r="M23" s="156"/>
    </row>
    <row r="24" spans="1:13" ht="15.75" customHeight="1">
      <c r="A24" s="16" t="s">
        <v>30</v>
      </c>
      <c r="B24" s="120"/>
      <c r="C24" s="121"/>
      <c r="D24" s="154"/>
      <c r="E24" s="155"/>
      <c r="F24" s="155"/>
      <c r="G24" s="155"/>
      <c r="H24" s="155"/>
      <c r="I24" s="155"/>
      <c r="J24" s="155"/>
      <c r="K24" s="41"/>
      <c r="L24" s="155"/>
      <c r="M24" s="156"/>
    </row>
    <row r="25" spans="1:13" ht="15.75" customHeight="1">
      <c r="A25" s="16" t="s">
        <v>31</v>
      </c>
      <c r="B25" s="120"/>
      <c r="C25" s="121"/>
      <c r="D25" s="154"/>
      <c r="E25" s="155"/>
      <c r="F25" s="155"/>
      <c r="G25" s="155"/>
      <c r="H25" s="155"/>
      <c r="I25" s="155"/>
      <c r="J25" s="155"/>
      <c r="K25" s="42" t="s">
        <v>0</v>
      </c>
      <c r="L25" s="155"/>
      <c r="M25" s="156"/>
    </row>
    <row r="26" spans="1:13" ht="15.75" customHeight="1">
      <c r="A26" s="16" t="s">
        <v>30</v>
      </c>
      <c r="B26" s="120"/>
      <c r="C26" s="121"/>
      <c r="D26" s="154"/>
      <c r="E26" s="155"/>
      <c r="F26" s="155"/>
      <c r="G26" s="155"/>
      <c r="H26" s="155"/>
      <c r="I26" s="155"/>
      <c r="J26" s="155"/>
      <c r="K26" s="41"/>
      <c r="L26" s="155"/>
      <c r="M26" s="156"/>
    </row>
    <row r="27" spans="1:13" ht="15.75" customHeight="1">
      <c r="A27" s="16" t="s">
        <v>31</v>
      </c>
      <c r="B27" s="120"/>
      <c r="C27" s="121"/>
      <c r="D27" s="154"/>
      <c r="E27" s="155"/>
      <c r="F27" s="155"/>
      <c r="G27" s="155"/>
      <c r="H27" s="155"/>
      <c r="I27" s="155"/>
      <c r="J27" s="155"/>
      <c r="K27" s="41"/>
      <c r="L27" s="155"/>
      <c r="M27" s="156"/>
    </row>
    <row r="28" spans="1:13" ht="15.75" customHeight="1">
      <c r="A28" s="16" t="s">
        <v>30</v>
      </c>
      <c r="B28" s="120"/>
      <c r="C28" s="121" t="s">
        <v>0</v>
      </c>
      <c r="D28" s="154"/>
      <c r="E28" s="155"/>
      <c r="F28" s="155"/>
      <c r="G28" s="155"/>
      <c r="H28" s="155"/>
      <c r="I28" s="155"/>
      <c r="J28" s="155"/>
      <c r="K28" s="41"/>
      <c r="L28" s="155"/>
      <c r="M28" s="156"/>
    </row>
    <row r="29" spans="1:13" ht="15.75" customHeight="1">
      <c r="A29" s="16" t="s">
        <v>31</v>
      </c>
      <c r="B29" s="120"/>
      <c r="C29" s="121"/>
      <c r="D29" s="154"/>
      <c r="E29" s="155"/>
      <c r="F29" s="155"/>
      <c r="G29" s="155"/>
      <c r="H29" s="155"/>
      <c r="I29" s="155"/>
      <c r="J29" s="155"/>
      <c r="K29" s="41"/>
      <c r="L29" s="155"/>
      <c r="M29" s="156"/>
    </row>
    <row r="30" spans="1:13" ht="15.75" customHeight="1">
      <c r="A30" s="16" t="s">
        <v>30</v>
      </c>
      <c r="B30" s="120"/>
      <c r="C30" s="121"/>
      <c r="D30" s="154"/>
      <c r="E30" s="155"/>
      <c r="F30" s="155"/>
      <c r="G30" s="155"/>
      <c r="H30" s="155"/>
      <c r="I30" s="155"/>
      <c r="J30" s="155"/>
      <c r="K30" s="41"/>
      <c r="L30" s="155"/>
      <c r="M30" s="156"/>
    </row>
    <row r="31" spans="1:13" ht="15.75" customHeight="1">
      <c r="A31" s="16" t="s">
        <v>31</v>
      </c>
      <c r="B31" s="120"/>
      <c r="C31" s="121"/>
      <c r="D31" s="158"/>
      <c r="E31" s="155"/>
      <c r="F31" s="155"/>
      <c r="G31" s="155"/>
      <c r="H31" s="155"/>
      <c r="I31" s="155"/>
      <c r="J31" s="155"/>
      <c r="K31" s="41"/>
      <c r="L31" s="155"/>
      <c r="M31" s="156"/>
    </row>
    <row r="32" spans="1:13" ht="15.75" customHeight="1" thickBot="1">
      <c r="A32" s="122" t="s">
        <v>30</v>
      </c>
      <c r="B32" s="123"/>
      <c r="C32" s="124"/>
      <c r="D32" s="154"/>
      <c r="E32" s="155"/>
      <c r="F32" s="155"/>
      <c r="G32" s="155"/>
      <c r="H32" s="155"/>
      <c r="I32" s="155"/>
      <c r="J32" s="155"/>
      <c r="K32" s="41"/>
      <c r="L32" s="155"/>
      <c r="M32" s="156"/>
    </row>
    <row r="33" spans="1:13" ht="15.75" customHeight="1" thickBot="1">
      <c r="A33" s="126" t="s">
        <v>33</v>
      </c>
      <c r="B33" s="126">
        <f>SUM(B24:B32)</f>
        <v>0</v>
      </c>
      <c r="C33" s="127">
        <f>SUM(C24:C32)</f>
        <v>0</v>
      </c>
      <c r="D33" s="154"/>
      <c r="E33" s="155"/>
      <c r="F33" s="155"/>
      <c r="G33" s="155"/>
      <c r="H33" s="155"/>
      <c r="I33" s="155"/>
      <c r="J33" s="155"/>
      <c r="K33" s="41"/>
      <c r="L33" s="155"/>
      <c r="M33" s="156"/>
    </row>
    <row r="34" spans="1:13" ht="15.75" customHeight="1" thickTop="1">
      <c r="A34" s="9"/>
      <c r="B34" s="7"/>
      <c r="C34" s="7"/>
      <c r="D34" s="154"/>
      <c r="E34" s="155"/>
      <c r="F34" s="155"/>
      <c r="G34" s="155"/>
      <c r="H34" s="155"/>
      <c r="I34" s="155"/>
      <c r="J34" s="155"/>
      <c r="K34" s="155"/>
      <c r="L34" s="155"/>
      <c r="M34" s="156"/>
    </row>
    <row r="35" spans="1:13" ht="15.75" customHeight="1">
      <c r="A35" s="161"/>
      <c r="B35" s="154"/>
      <c r="C35" s="154"/>
      <c r="D35" s="154"/>
      <c r="E35" s="155"/>
      <c r="F35" s="155"/>
      <c r="G35" s="155"/>
      <c r="H35" s="155"/>
      <c r="I35" s="155"/>
      <c r="J35" s="155"/>
      <c r="K35" s="155"/>
      <c r="L35" s="155"/>
      <c r="M35" s="156"/>
    </row>
    <row r="36" spans="1:13" ht="15.75" customHeight="1">
      <c r="A36" s="161"/>
      <c r="B36" s="154"/>
      <c r="C36" s="154"/>
      <c r="D36" s="154"/>
      <c r="E36" s="155"/>
      <c r="F36" s="155"/>
      <c r="G36" s="155"/>
      <c r="H36" s="155"/>
      <c r="I36" s="155"/>
      <c r="J36" s="155"/>
      <c r="K36" s="155"/>
      <c r="L36" s="155"/>
      <c r="M36" s="156"/>
    </row>
    <row r="37" spans="1:13" ht="15.75" customHeight="1">
      <c r="A37" s="161"/>
      <c r="B37" s="154"/>
      <c r="C37" s="154"/>
      <c r="D37" s="154"/>
      <c r="E37" s="155"/>
      <c r="F37" s="155"/>
      <c r="G37" s="155"/>
      <c r="H37" s="155"/>
      <c r="I37" s="155"/>
      <c r="J37" s="155"/>
      <c r="K37" s="155"/>
      <c r="L37" s="155"/>
      <c r="M37" s="156"/>
    </row>
    <row r="38" spans="1:13" ht="15.75" customHeight="1">
      <c r="A38" s="161"/>
      <c r="B38" s="154"/>
      <c r="C38" s="154"/>
      <c r="D38" s="154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1:13" ht="15.75" customHeight="1">
      <c r="A39" s="161"/>
      <c r="B39" s="154"/>
      <c r="C39" s="154"/>
      <c r="D39" s="154"/>
      <c r="E39" s="155"/>
      <c r="F39" s="155"/>
      <c r="G39" s="155"/>
      <c r="H39" s="155"/>
      <c r="I39" s="155"/>
      <c r="J39" s="155"/>
      <c r="K39" s="155"/>
      <c r="L39" s="155"/>
      <c r="M39" s="156"/>
    </row>
    <row r="40" spans="1:13" ht="15.75" customHeight="1">
      <c r="A40" s="161"/>
      <c r="B40" s="154"/>
      <c r="C40" s="154"/>
      <c r="D40" s="154"/>
      <c r="E40" s="155"/>
      <c r="F40" s="155"/>
      <c r="G40" s="155"/>
      <c r="H40" s="155"/>
      <c r="I40" s="155"/>
      <c r="J40" s="155"/>
      <c r="K40" s="155"/>
      <c r="L40" s="155"/>
      <c r="M40" s="156"/>
    </row>
    <row r="41" spans="1:13" ht="15.75" customHeight="1">
      <c r="A41" s="161"/>
      <c r="B41" s="154"/>
      <c r="C41" s="154"/>
      <c r="D41" s="154"/>
      <c r="E41" s="155"/>
      <c r="F41" s="155"/>
      <c r="G41" s="155"/>
      <c r="H41" s="155"/>
      <c r="I41" s="155"/>
      <c r="J41" s="155"/>
      <c r="K41" s="155"/>
      <c r="L41" s="155"/>
      <c r="M41" s="156"/>
    </row>
    <row r="42" spans="1:13" ht="12.7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0"/>
      <c r="L42" s="163"/>
      <c r="M42" s="164"/>
    </row>
    <row r="43" spans="1:13" ht="12.75">
      <c r="A43" s="157"/>
      <c r="B43" s="154"/>
      <c r="C43" s="154"/>
      <c r="D43" s="154"/>
      <c r="E43" s="154"/>
      <c r="F43" s="154"/>
      <c r="G43" s="154"/>
      <c r="H43" s="154"/>
      <c r="I43" s="154"/>
      <c r="J43" s="154"/>
      <c r="K43" s="7"/>
      <c r="L43" s="154"/>
      <c r="M43" s="156"/>
    </row>
    <row r="44" spans="1:13" ht="15.75" customHeight="1">
      <c r="A44" s="11" t="s">
        <v>143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7"/>
      <c r="L44" s="154"/>
      <c r="M44" s="156"/>
    </row>
    <row r="45" spans="1:13" ht="15.75" customHeight="1">
      <c r="A45" s="12" t="s">
        <v>141</v>
      </c>
      <c r="B45" s="13"/>
      <c r="C45" s="14"/>
      <c r="D45" s="419"/>
      <c r="E45" s="421"/>
      <c r="F45" s="419"/>
      <c r="G45" s="421"/>
      <c r="H45" s="419"/>
      <c r="I45" s="421"/>
      <c r="J45" s="419"/>
      <c r="K45" s="421"/>
      <c r="L45" s="419"/>
      <c r="M45" s="420"/>
    </row>
    <row r="46" spans="1:13" ht="15.75" customHeight="1">
      <c r="A46" s="16" t="s">
        <v>35</v>
      </c>
      <c r="B46" s="10"/>
      <c r="C46" s="17"/>
      <c r="D46" s="128" t="s">
        <v>36</v>
      </c>
      <c r="E46" s="181" t="s">
        <v>37</v>
      </c>
      <c r="F46" s="128" t="s">
        <v>36</v>
      </c>
      <c r="G46" s="181" t="s">
        <v>37</v>
      </c>
      <c r="H46" s="128" t="s">
        <v>36</v>
      </c>
      <c r="I46" s="181" t="s">
        <v>37</v>
      </c>
      <c r="J46" s="143" t="s">
        <v>36</v>
      </c>
      <c r="K46" s="181" t="s">
        <v>37</v>
      </c>
      <c r="L46" s="143" t="s">
        <v>36</v>
      </c>
      <c r="M46" s="34" t="s">
        <v>37</v>
      </c>
    </row>
    <row r="47" spans="1:13" ht="15.75" customHeight="1">
      <c r="A47" s="18" t="s">
        <v>125</v>
      </c>
      <c r="B47" s="19"/>
      <c r="C47" s="20"/>
      <c r="D47" s="165"/>
      <c r="E47" s="166"/>
      <c r="F47" s="165"/>
      <c r="G47" s="166"/>
      <c r="H47" s="165"/>
      <c r="I47" s="166"/>
      <c r="J47" s="167"/>
      <c r="K47" s="166"/>
      <c r="L47" s="167"/>
      <c r="M47" s="168"/>
    </row>
    <row r="48" spans="1:13" ht="15.75" customHeight="1">
      <c r="A48" s="18" t="s">
        <v>120</v>
      </c>
      <c r="B48" s="19"/>
      <c r="C48" s="20"/>
      <c r="D48" s="165"/>
      <c r="E48" s="166"/>
      <c r="F48" s="165"/>
      <c r="G48" s="166"/>
      <c r="H48" s="165"/>
      <c r="I48" s="166"/>
      <c r="J48" s="167"/>
      <c r="K48" s="166"/>
      <c r="L48" s="167"/>
      <c r="M48" s="168"/>
    </row>
    <row r="49" spans="1:13" ht="15.75" customHeight="1">
      <c r="A49" s="18" t="s">
        <v>138</v>
      </c>
      <c r="B49" s="19"/>
      <c r="C49" s="20"/>
      <c r="D49" s="165"/>
      <c r="E49" s="166"/>
      <c r="F49" s="165"/>
      <c r="G49" s="166"/>
      <c r="H49" s="165"/>
      <c r="I49" s="166"/>
      <c r="J49" s="167"/>
      <c r="K49" s="166"/>
      <c r="L49" s="167"/>
      <c r="M49" s="168"/>
    </row>
    <row r="50" spans="1:13" ht="15.75" customHeight="1">
      <c r="A50" s="18" t="s">
        <v>121</v>
      </c>
      <c r="B50" s="19"/>
      <c r="C50" s="20"/>
      <c r="D50" s="165"/>
      <c r="E50" s="166"/>
      <c r="F50" s="165"/>
      <c r="G50" s="166"/>
      <c r="H50" s="165"/>
      <c r="I50" s="166"/>
      <c r="J50" s="167"/>
      <c r="K50" s="166"/>
      <c r="L50" s="167"/>
      <c r="M50" s="168"/>
    </row>
    <row r="51" spans="1:13" ht="15.75" customHeight="1">
      <c r="A51" s="18" t="s">
        <v>136</v>
      </c>
      <c r="B51" s="19"/>
      <c r="C51" s="20"/>
      <c r="D51" s="165"/>
      <c r="E51" s="166"/>
      <c r="F51" s="165"/>
      <c r="G51" s="166"/>
      <c r="H51" s="165"/>
      <c r="I51" s="166"/>
      <c r="J51" s="167"/>
      <c r="K51" s="166"/>
      <c r="L51" s="167"/>
      <c r="M51" s="168"/>
    </row>
    <row r="52" spans="1:13" ht="15.75" customHeight="1">
      <c r="A52" s="18" t="s">
        <v>122</v>
      </c>
      <c r="B52" s="19"/>
      <c r="C52" s="20"/>
      <c r="D52" s="165"/>
      <c r="E52" s="166"/>
      <c r="F52" s="165"/>
      <c r="G52" s="166"/>
      <c r="H52" s="165"/>
      <c r="I52" s="166"/>
      <c r="J52" s="167"/>
      <c r="K52" s="166"/>
      <c r="L52" s="167"/>
      <c r="M52" s="168"/>
    </row>
    <row r="53" spans="1:13" ht="15.75" customHeight="1">
      <c r="A53" s="18" t="s">
        <v>137</v>
      </c>
      <c r="B53" s="19"/>
      <c r="C53" s="20"/>
      <c r="D53" s="165"/>
      <c r="E53" s="166"/>
      <c r="F53" s="165"/>
      <c r="G53" s="166"/>
      <c r="H53" s="165" t="s">
        <v>0</v>
      </c>
      <c r="I53" s="166"/>
      <c r="J53" s="167"/>
      <c r="K53" s="166"/>
      <c r="L53" s="167"/>
      <c r="M53" s="168"/>
    </row>
    <row r="54" spans="1:13" ht="15.75" customHeight="1" thickBot="1">
      <c r="A54" s="21" t="s">
        <v>123</v>
      </c>
      <c r="B54" s="22"/>
      <c r="C54" s="23"/>
      <c r="D54" s="169"/>
      <c r="E54" s="170"/>
      <c r="F54" s="169"/>
      <c r="G54" s="170"/>
      <c r="H54" s="169"/>
      <c r="I54" s="170"/>
      <c r="J54" s="171"/>
      <c r="K54" s="170"/>
      <c r="L54" s="171"/>
      <c r="M54" s="172"/>
    </row>
    <row r="55" spans="1:13" ht="15.75" customHeight="1" thickBot="1">
      <c r="A55" s="180" t="s">
        <v>124</v>
      </c>
      <c r="B55" s="24"/>
      <c r="C55" s="25"/>
      <c r="D55" s="173">
        <f aca="true" t="shared" si="0" ref="D55:M55">SUM(D47:D54)</f>
        <v>0</v>
      </c>
      <c r="E55" s="174">
        <f t="shared" si="0"/>
        <v>0</v>
      </c>
      <c r="F55" s="173">
        <f t="shared" si="0"/>
        <v>0</v>
      </c>
      <c r="G55" s="174">
        <f t="shared" si="0"/>
        <v>0</v>
      </c>
      <c r="H55" s="173">
        <f t="shared" si="0"/>
        <v>0</v>
      </c>
      <c r="I55" s="174">
        <f t="shared" si="0"/>
        <v>0</v>
      </c>
      <c r="J55" s="175">
        <f t="shared" si="0"/>
        <v>0</v>
      </c>
      <c r="K55" s="174">
        <f t="shared" si="0"/>
        <v>0</v>
      </c>
      <c r="L55" s="175">
        <f t="shared" si="0"/>
        <v>0</v>
      </c>
      <c r="M55" s="176">
        <f t="shared" si="0"/>
        <v>0</v>
      </c>
    </row>
    <row r="56" spans="1:13" ht="15.75" customHeight="1" thickTop="1">
      <c r="A56" s="148"/>
      <c r="B56" s="149"/>
      <c r="C56" s="149"/>
      <c r="D56" s="177"/>
      <c r="E56" s="178"/>
      <c r="F56" s="177"/>
      <c r="G56" s="178"/>
      <c r="H56" s="177"/>
      <c r="I56" s="178"/>
      <c r="J56" s="177"/>
      <c r="K56" s="178"/>
      <c r="L56" s="177"/>
      <c r="M56" s="179"/>
    </row>
    <row r="57" spans="1:13" ht="15.75" customHeight="1">
      <c r="A57" s="11" t="s">
        <v>142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6"/>
    </row>
    <row r="58" spans="1:13" ht="15.75" customHeight="1">
      <c r="A58" s="27" t="s">
        <v>38</v>
      </c>
      <c r="B58" s="28" t="s">
        <v>39</v>
      </c>
      <c r="C58" s="28" t="s">
        <v>39</v>
      </c>
      <c r="D58" s="28" t="s">
        <v>40</v>
      </c>
      <c r="E58" s="28" t="s">
        <v>41</v>
      </c>
      <c r="F58" s="28" t="s">
        <v>42</v>
      </c>
      <c r="G58" s="28" t="s">
        <v>40</v>
      </c>
      <c r="H58" s="15" t="s">
        <v>126</v>
      </c>
      <c r="I58" s="15"/>
      <c r="J58" s="15" t="s">
        <v>43</v>
      </c>
      <c r="K58" s="15"/>
      <c r="L58" s="15" t="s">
        <v>44</v>
      </c>
      <c r="M58" s="15"/>
    </row>
    <row r="59" spans="1:13" ht="15.75" customHeight="1">
      <c r="A59" s="29" t="s">
        <v>45</v>
      </c>
      <c r="B59" s="30" t="s">
        <v>46</v>
      </c>
      <c r="C59" s="30" t="s">
        <v>40</v>
      </c>
      <c r="D59" s="30" t="s">
        <v>47</v>
      </c>
      <c r="E59" s="30" t="s">
        <v>48</v>
      </c>
      <c r="F59" s="30"/>
      <c r="G59" s="30" t="s">
        <v>49</v>
      </c>
      <c r="H59" s="31" t="s">
        <v>50</v>
      </c>
      <c r="I59" s="31"/>
      <c r="J59" s="31" t="s">
        <v>51</v>
      </c>
      <c r="K59" s="31"/>
      <c r="L59" s="31" t="s">
        <v>51</v>
      </c>
      <c r="M59" s="31"/>
    </row>
    <row r="60" spans="1:13" ht="15.75" customHeight="1">
      <c r="A60" s="32"/>
      <c r="B60" s="33" t="s">
        <v>52</v>
      </c>
      <c r="C60" s="33" t="s">
        <v>52</v>
      </c>
      <c r="D60" s="33" t="s">
        <v>46</v>
      </c>
      <c r="E60" s="33" t="s">
        <v>40</v>
      </c>
      <c r="F60" s="33"/>
      <c r="G60" s="33"/>
      <c r="H60" s="34" t="s">
        <v>53</v>
      </c>
      <c r="I60" s="34" t="s">
        <v>37</v>
      </c>
      <c r="J60" s="34" t="s">
        <v>53</v>
      </c>
      <c r="K60" s="35" t="s">
        <v>54</v>
      </c>
      <c r="L60" s="34" t="s">
        <v>53</v>
      </c>
      <c r="M60" s="35" t="s">
        <v>54</v>
      </c>
    </row>
    <row r="61" spans="1:13" ht="15.75" customHeight="1">
      <c r="A61" s="135" t="s">
        <v>55</v>
      </c>
      <c r="B61" s="136" t="s">
        <v>56</v>
      </c>
      <c r="C61" s="135" t="s">
        <v>57</v>
      </c>
      <c r="D61" s="136" t="s">
        <v>58</v>
      </c>
      <c r="E61" s="135" t="s">
        <v>59</v>
      </c>
      <c r="F61" s="136" t="s">
        <v>60</v>
      </c>
      <c r="G61" s="137" t="s">
        <v>61</v>
      </c>
      <c r="H61" s="136" t="s">
        <v>62</v>
      </c>
      <c r="I61" s="135" t="s">
        <v>63</v>
      </c>
      <c r="J61" s="136" t="s">
        <v>64</v>
      </c>
      <c r="K61" s="137" t="s">
        <v>146</v>
      </c>
      <c r="L61" s="138" t="s">
        <v>65</v>
      </c>
      <c r="M61" s="137" t="s">
        <v>139</v>
      </c>
    </row>
    <row r="62" spans="1:13" ht="15.75" customHeight="1">
      <c r="A62" s="414">
        <f>IF(D45="","",D45)</f>
      </c>
      <c r="B62" s="39"/>
      <c r="C62" s="39"/>
      <c r="D62" s="97"/>
      <c r="E62" s="97"/>
      <c r="F62" s="40"/>
      <c r="G62" s="37">
        <f>IF(AND(E62&gt;0,F62&gt;0),F62/E62,"")</f>
      </c>
      <c r="H62" s="37">
        <f>IF(D$55&gt;0,D$55,"")</f>
      </c>
      <c r="I62" s="38">
        <f>IF(E$55&gt;0,E$55,"")</f>
      </c>
      <c r="J62" s="37">
        <f>H62</f>
      </c>
      <c r="K62" s="37">
        <f>IF(AND(G62&gt;0,G62&lt;&gt;"",I62&gt;0,I62&lt;&gt;""),G62+(G62*I62%),"")</f>
      </c>
      <c r="L62" s="37">
        <f>IF(AND(D62&gt;0,J62&gt;0,J62&lt;&gt;""),J62/D62,"")</f>
      </c>
      <c r="M62" s="37">
        <f>IF(AND(D62&gt;0,K62&gt;0,K62&lt;&gt;""),K62/D62,"")</f>
      </c>
    </row>
    <row r="63" spans="1:13" ht="15.75" customHeight="1">
      <c r="A63" s="414">
        <f>IF(F45="","",F45)</f>
      </c>
      <c r="B63" s="40"/>
      <c r="C63" s="40"/>
      <c r="D63" s="97"/>
      <c r="E63" s="97"/>
      <c r="F63" s="40"/>
      <c r="G63" s="37">
        <f>IF(AND(E63&gt;0,F63&gt;0),F63/E63,"")</f>
      </c>
      <c r="H63" s="37">
        <f>IF(F$55&gt;0,F$55,"")</f>
      </c>
      <c r="I63" s="38">
        <f>IF(G$55&gt;0,G$55,"")</f>
      </c>
      <c r="J63" s="37">
        <f>H63</f>
      </c>
      <c r="K63" s="37">
        <f>IF(AND(G63&gt;0,G63&lt;&gt;"",I63&gt;0,I63&lt;&gt;""),G63+(G63*I63%),"")</f>
      </c>
      <c r="L63" s="37">
        <f>IF(AND(D63&gt;0,J63&gt;0,J63&lt;&gt;""),J63/D63,"")</f>
      </c>
      <c r="M63" s="37">
        <f>IF(AND(D63&gt;0,K63&gt;0,K63&lt;&gt;""),K63/D63,"")</f>
      </c>
    </row>
    <row r="64" spans="1:13" ht="15.75" customHeight="1">
      <c r="A64" s="414">
        <f>IF(H45="","",H45)</f>
      </c>
      <c r="B64" s="40"/>
      <c r="C64" s="40"/>
      <c r="D64" s="97"/>
      <c r="E64" s="97"/>
      <c r="F64" s="40"/>
      <c r="G64" s="37">
        <f>IF(AND(E64&gt;0,F64&gt;0),F64/E64,"")</f>
      </c>
      <c r="H64" s="37">
        <f>IF(H$55&gt;0,H$55,"")</f>
      </c>
      <c r="I64" s="38">
        <f>IF(I$55&gt;0,I$55,"")</f>
      </c>
      <c r="J64" s="37">
        <f>H64</f>
      </c>
      <c r="K64" s="37">
        <f>IF(AND(G64&gt;0,G64&lt;&gt;"",I64&gt;0,I64&lt;&gt;""),G64+(G64*I64%),"")</f>
      </c>
      <c r="L64" s="37">
        <f>IF(AND(D64&gt;0,J64&gt;0,J64&lt;&gt;""),J64/D64,"")</f>
      </c>
      <c r="M64" s="37">
        <f>IF(AND(D64&gt;0,K64&gt;0,K64&lt;&gt;""),K64/D64,"")</f>
      </c>
    </row>
    <row r="65" spans="1:13" ht="15.75" customHeight="1">
      <c r="A65" s="414">
        <f>IF(J45="","",J45)</f>
      </c>
      <c r="B65" s="40"/>
      <c r="C65" s="40"/>
      <c r="D65" s="97"/>
      <c r="E65" s="97"/>
      <c r="F65" s="40"/>
      <c r="G65" s="37">
        <f>IF(AND(E65&gt;0,F65&gt;0),F65/E65,"")</f>
      </c>
      <c r="H65" s="37">
        <f>IF(J$55&gt;0,J$55,"")</f>
      </c>
      <c r="I65" s="38">
        <f>IF(K$55&gt;0,K$55,"")</f>
      </c>
      <c r="J65" s="37">
        <f>H65</f>
      </c>
      <c r="K65" s="37">
        <f>IF(AND(G65&gt;0,G65&lt;&gt;"",I65&gt;0,I65&lt;&gt;""),G65+(G65*I65%),"")</f>
      </c>
      <c r="L65" s="37">
        <f>IF(AND(D65&gt;0,J65&gt;0,J65&lt;&gt;""),J65/D65,"")</f>
      </c>
      <c r="M65" s="37">
        <f>IF(AND(D65&gt;0,K65&gt;0,K65&lt;&gt;""),K65/D65,"")</f>
      </c>
    </row>
    <row r="66" spans="1:13" ht="15.75" customHeight="1">
      <c r="A66" s="414">
        <f>IF(L45="","",L45)</f>
      </c>
      <c r="B66" s="40"/>
      <c r="C66" s="40"/>
      <c r="D66" s="97"/>
      <c r="E66" s="97"/>
      <c r="F66" s="40"/>
      <c r="G66" s="37">
        <f>IF(AND(E66&gt;0,F66&gt;0),F66/E66,"")</f>
      </c>
      <c r="H66" s="37">
        <f>IF(L$55&gt;0,L$55,"")</f>
      </c>
      <c r="I66" s="38">
        <f>IF(M$55&gt;0,M$55,"")</f>
      </c>
      <c r="J66" s="37">
        <f>H66</f>
      </c>
      <c r="K66" s="37">
        <f>IF(AND(G66&gt;0,G66&lt;&gt;"",I66&gt;0,I66&lt;&gt;""),G66+(G66*I66%),"")</f>
      </c>
      <c r="L66" s="37">
        <f>IF(AND(D66&gt;0,J66&gt;0,J66&lt;&gt;""),J66/D66,"")</f>
      </c>
      <c r="M66" s="37">
        <f>IF(AND(D66&gt;0,K66&gt;0,K66&lt;&gt;""),K66/D66,"")</f>
      </c>
    </row>
  </sheetData>
  <mergeCells count="5">
    <mergeCell ref="L45:M45"/>
    <mergeCell ref="D45:E45"/>
    <mergeCell ref="F45:G45"/>
    <mergeCell ref="H45:I45"/>
    <mergeCell ref="J45:K45"/>
  </mergeCells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B6" sqref="B6"/>
    </sheetView>
  </sheetViews>
  <sheetFormatPr defaultColWidth="11.421875" defaultRowHeight="12.75"/>
  <cols>
    <col min="1" max="1" width="2.8515625" style="0" customWidth="1"/>
    <col min="2" max="2" width="8.28125" style="0" customWidth="1"/>
    <col min="3" max="3" width="40.00390625" style="0" customWidth="1"/>
    <col min="4" max="4" width="11.7109375" style="0" customWidth="1"/>
    <col min="5" max="10" width="10.7109375" style="0" customWidth="1"/>
  </cols>
  <sheetData>
    <row r="1" spans="1:10" s="1" customFormat="1" ht="16.5" customHeight="1">
      <c r="A1" s="43" t="s">
        <v>66</v>
      </c>
      <c r="B1" s="44"/>
      <c r="C1" s="45"/>
      <c r="D1" s="46"/>
      <c r="E1" s="47"/>
      <c r="F1" s="48"/>
      <c r="G1" s="142">
        <f>Beschreibung!B6</f>
        <v>0</v>
      </c>
      <c r="H1" s="116">
        <f>CONCATENATE(IF(OR(Beschreibung!B6="",Beschreibung!F1=""),"","– "),IF(Beschreibung!F1="","",Beschreibung!E1))</f>
      </c>
      <c r="I1" s="141">
        <f>Beschreibung!F1</f>
        <v>0</v>
      </c>
      <c r="J1" s="226" t="s">
        <v>67</v>
      </c>
    </row>
    <row r="2" spans="1:10" s="3" customFormat="1" ht="15" customHeight="1">
      <c r="A2" s="49"/>
      <c r="B2" s="50"/>
      <c r="C2" s="51"/>
      <c r="D2" s="52" t="s">
        <v>144</v>
      </c>
      <c r="E2" s="265" t="s">
        <v>68</v>
      </c>
      <c r="F2" s="266"/>
      <c r="G2" s="52" t="s">
        <v>69</v>
      </c>
      <c r="H2" s="53" t="s">
        <v>70</v>
      </c>
      <c r="I2" s="267" t="s">
        <v>147</v>
      </c>
      <c r="J2" s="268"/>
    </row>
    <row r="3" spans="1:10" s="2" customFormat="1" ht="15" customHeight="1">
      <c r="A3" s="54" t="s">
        <v>71</v>
      </c>
      <c r="B3" s="55" t="s">
        <v>72</v>
      </c>
      <c r="C3" s="56" t="s">
        <v>73</v>
      </c>
      <c r="D3" s="52" t="s">
        <v>75</v>
      </c>
      <c r="E3" s="57" t="s">
        <v>156</v>
      </c>
      <c r="F3" s="58" t="s">
        <v>156</v>
      </c>
      <c r="G3" s="52" t="s">
        <v>74</v>
      </c>
      <c r="H3" s="59" t="s">
        <v>148</v>
      </c>
      <c r="I3" s="60" t="s">
        <v>156</v>
      </c>
      <c r="J3" s="61" t="s">
        <v>156</v>
      </c>
    </row>
    <row r="4" spans="1:10" s="2" customFormat="1" ht="15" customHeight="1">
      <c r="A4" s="296"/>
      <c r="B4" s="62"/>
      <c r="C4" s="63"/>
      <c r="D4" s="202" t="s">
        <v>145</v>
      </c>
      <c r="E4" s="65" t="s">
        <v>53</v>
      </c>
      <c r="F4" s="66" t="s">
        <v>76</v>
      </c>
      <c r="G4" s="64" t="s">
        <v>77</v>
      </c>
      <c r="H4" s="96" t="s">
        <v>149</v>
      </c>
      <c r="I4" s="67" t="s">
        <v>53</v>
      </c>
      <c r="J4" s="67" t="s">
        <v>76</v>
      </c>
    </row>
    <row r="5" spans="1:10" s="2" customFormat="1" ht="15" customHeight="1">
      <c r="A5" s="36"/>
      <c r="B5" s="68" t="s">
        <v>55</v>
      </c>
      <c r="C5" s="36" t="s">
        <v>56</v>
      </c>
      <c r="D5" s="69" t="s">
        <v>57</v>
      </c>
      <c r="E5" s="70" t="s">
        <v>58</v>
      </c>
      <c r="F5" s="272" t="s">
        <v>59</v>
      </c>
      <c r="G5" s="69" t="s">
        <v>181</v>
      </c>
      <c r="H5" s="273" t="s">
        <v>115</v>
      </c>
      <c r="I5" s="400" t="s">
        <v>152</v>
      </c>
      <c r="J5" s="400" t="s">
        <v>177</v>
      </c>
    </row>
    <row r="6" spans="1:10" s="1" customFormat="1" ht="19.5" customHeight="1">
      <c r="A6" s="182">
        <v>1</v>
      </c>
      <c r="B6" s="71"/>
      <c r="C6" s="72"/>
      <c r="D6" s="197"/>
      <c r="E6" s="184"/>
      <c r="F6" s="200"/>
      <c r="G6" s="195">
        <f aca="true" t="shared" si="0" ref="G6:G43">IF(D6=0,"",(D6*E6)+(D6*F6))</f>
      </c>
      <c r="H6" s="192"/>
      <c r="I6" s="193">
        <f aca="true" t="shared" si="1" ref="I6:I43">IF(E6="","",ROUND(D6*E6*H6,1))</f>
      </c>
      <c r="J6" s="193">
        <f aca="true" t="shared" si="2" ref="J6:J43">IF(F6="","",ROUND(D6*F6*H6,1))</f>
      </c>
    </row>
    <row r="7" spans="1:10" s="1" customFormat="1" ht="19.5" customHeight="1">
      <c r="A7" s="182">
        <f aca="true" t="shared" si="3" ref="A7:A38">A6+1</f>
        <v>2</v>
      </c>
      <c r="B7" s="71"/>
      <c r="C7" s="72"/>
      <c r="D7" s="197"/>
      <c r="E7" s="184"/>
      <c r="F7" s="200"/>
      <c r="G7" s="195">
        <f t="shared" si="0"/>
      </c>
      <c r="H7" s="192"/>
      <c r="I7" s="193">
        <f t="shared" si="1"/>
      </c>
      <c r="J7" s="193">
        <f t="shared" si="2"/>
      </c>
    </row>
    <row r="8" spans="1:10" s="1" customFormat="1" ht="19.5" customHeight="1">
      <c r="A8" s="182">
        <f t="shared" si="3"/>
        <v>3</v>
      </c>
      <c r="B8" s="71"/>
      <c r="C8" s="72"/>
      <c r="D8" s="197"/>
      <c r="E8" s="184"/>
      <c r="F8" s="200"/>
      <c r="G8" s="195">
        <f t="shared" si="0"/>
      </c>
      <c r="H8" s="192"/>
      <c r="I8" s="193">
        <f t="shared" si="1"/>
      </c>
      <c r="J8" s="193">
        <f t="shared" si="2"/>
      </c>
    </row>
    <row r="9" spans="1:10" s="1" customFormat="1" ht="19.5" customHeight="1">
      <c r="A9" s="182">
        <f t="shared" si="3"/>
        <v>4</v>
      </c>
      <c r="B9" s="71"/>
      <c r="C9" s="72"/>
      <c r="D9" s="197"/>
      <c r="E9" s="184"/>
      <c r="F9" s="200"/>
      <c r="G9" s="195">
        <f t="shared" si="0"/>
      </c>
      <c r="H9" s="192"/>
      <c r="I9" s="193">
        <f t="shared" si="1"/>
      </c>
      <c r="J9" s="193">
        <f t="shared" si="2"/>
      </c>
    </row>
    <row r="10" spans="1:10" s="1" customFormat="1" ht="19.5" customHeight="1">
      <c r="A10" s="182">
        <f t="shared" si="3"/>
        <v>5</v>
      </c>
      <c r="B10" s="71"/>
      <c r="C10" s="72"/>
      <c r="D10" s="197"/>
      <c r="E10" s="184"/>
      <c r="F10" s="200"/>
      <c r="G10" s="195">
        <f t="shared" si="0"/>
      </c>
      <c r="H10" s="192"/>
      <c r="I10" s="193">
        <f t="shared" si="1"/>
      </c>
      <c r="J10" s="193">
        <f t="shared" si="2"/>
      </c>
    </row>
    <row r="11" spans="1:10" s="1" customFormat="1" ht="19.5" customHeight="1">
      <c r="A11" s="182">
        <f t="shared" si="3"/>
        <v>6</v>
      </c>
      <c r="B11" s="71"/>
      <c r="C11" s="72"/>
      <c r="D11" s="197"/>
      <c r="E11" s="184"/>
      <c r="F11" s="200"/>
      <c r="G11" s="195">
        <f t="shared" si="0"/>
      </c>
      <c r="H11" s="192"/>
      <c r="I11" s="193">
        <f t="shared" si="1"/>
      </c>
      <c r="J11" s="193">
        <f t="shared" si="2"/>
      </c>
    </row>
    <row r="12" spans="1:10" s="1" customFormat="1" ht="19.5" customHeight="1">
      <c r="A12" s="182">
        <f t="shared" si="3"/>
        <v>7</v>
      </c>
      <c r="B12" s="71"/>
      <c r="C12" s="72"/>
      <c r="D12" s="197"/>
      <c r="E12" s="184"/>
      <c r="F12" s="200"/>
      <c r="G12" s="195">
        <f t="shared" si="0"/>
      </c>
      <c r="H12" s="192"/>
      <c r="I12" s="193">
        <f t="shared" si="1"/>
      </c>
      <c r="J12" s="193">
        <f t="shared" si="2"/>
      </c>
    </row>
    <row r="13" spans="1:10" s="1" customFormat="1" ht="19.5" customHeight="1">
      <c r="A13" s="182">
        <f t="shared" si="3"/>
        <v>8</v>
      </c>
      <c r="B13" s="71"/>
      <c r="C13" s="72"/>
      <c r="D13" s="197"/>
      <c r="E13" s="184"/>
      <c r="F13" s="200"/>
      <c r="G13" s="195">
        <f t="shared" si="0"/>
      </c>
      <c r="H13" s="192"/>
      <c r="I13" s="193">
        <f t="shared" si="1"/>
      </c>
      <c r="J13" s="193">
        <f t="shared" si="2"/>
      </c>
    </row>
    <row r="14" spans="1:10" s="1" customFormat="1" ht="19.5" customHeight="1">
      <c r="A14" s="182">
        <f t="shared" si="3"/>
        <v>9</v>
      </c>
      <c r="B14" s="71"/>
      <c r="C14" s="72"/>
      <c r="D14" s="197"/>
      <c r="E14" s="184"/>
      <c r="F14" s="200"/>
      <c r="G14" s="195">
        <f t="shared" si="0"/>
      </c>
      <c r="H14" s="192"/>
      <c r="I14" s="193">
        <f t="shared" si="1"/>
      </c>
      <c r="J14" s="193">
        <f t="shared" si="2"/>
      </c>
    </row>
    <row r="15" spans="1:10" s="1" customFormat="1" ht="19.5" customHeight="1">
      <c r="A15" s="182">
        <f t="shared" si="3"/>
        <v>10</v>
      </c>
      <c r="B15" s="71"/>
      <c r="C15" s="72"/>
      <c r="D15" s="197"/>
      <c r="E15" s="184"/>
      <c r="F15" s="200"/>
      <c r="G15" s="195">
        <f t="shared" si="0"/>
      </c>
      <c r="H15" s="192"/>
      <c r="I15" s="193">
        <f t="shared" si="1"/>
      </c>
      <c r="J15" s="193">
        <f t="shared" si="2"/>
      </c>
    </row>
    <row r="16" spans="1:10" s="1" customFormat="1" ht="19.5" customHeight="1">
      <c r="A16" s="182">
        <f t="shared" si="3"/>
        <v>11</v>
      </c>
      <c r="B16" s="71"/>
      <c r="C16" s="72"/>
      <c r="D16" s="197"/>
      <c r="E16" s="184"/>
      <c r="F16" s="200"/>
      <c r="G16" s="195">
        <f t="shared" si="0"/>
      </c>
      <c r="H16" s="192"/>
      <c r="I16" s="193">
        <f t="shared" si="1"/>
      </c>
      <c r="J16" s="193">
        <f t="shared" si="2"/>
      </c>
    </row>
    <row r="17" spans="1:10" s="1" customFormat="1" ht="19.5" customHeight="1">
      <c r="A17" s="182">
        <f t="shared" si="3"/>
        <v>12</v>
      </c>
      <c r="B17" s="71"/>
      <c r="C17" s="72"/>
      <c r="D17" s="197"/>
      <c r="E17" s="184"/>
      <c r="F17" s="200"/>
      <c r="G17" s="195">
        <f t="shared" si="0"/>
      </c>
      <c r="H17" s="192"/>
      <c r="I17" s="193">
        <f t="shared" si="1"/>
      </c>
      <c r="J17" s="193">
        <f t="shared" si="2"/>
      </c>
    </row>
    <row r="18" spans="1:10" s="1" customFormat="1" ht="19.5" customHeight="1">
      <c r="A18" s="182">
        <f t="shared" si="3"/>
        <v>13</v>
      </c>
      <c r="B18" s="71"/>
      <c r="C18" s="72"/>
      <c r="D18" s="197"/>
      <c r="E18" s="184"/>
      <c r="F18" s="200"/>
      <c r="G18" s="195">
        <f t="shared" si="0"/>
      </c>
      <c r="H18" s="192"/>
      <c r="I18" s="193">
        <f t="shared" si="1"/>
      </c>
      <c r="J18" s="193">
        <f t="shared" si="2"/>
      </c>
    </row>
    <row r="19" spans="1:10" s="1" customFormat="1" ht="19.5" customHeight="1">
      <c r="A19" s="182">
        <f t="shared" si="3"/>
        <v>14</v>
      </c>
      <c r="B19" s="71"/>
      <c r="C19" s="72"/>
      <c r="D19" s="197"/>
      <c r="E19" s="184"/>
      <c r="F19" s="200"/>
      <c r="G19" s="195">
        <f t="shared" si="0"/>
      </c>
      <c r="H19" s="192"/>
      <c r="I19" s="193">
        <f t="shared" si="1"/>
      </c>
      <c r="J19" s="193">
        <f t="shared" si="2"/>
      </c>
    </row>
    <row r="20" spans="1:10" s="1" customFormat="1" ht="19.5" customHeight="1">
      <c r="A20" s="182">
        <f t="shared" si="3"/>
        <v>15</v>
      </c>
      <c r="B20" s="71"/>
      <c r="C20" s="72"/>
      <c r="D20" s="197"/>
      <c r="E20" s="184"/>
      <c r="F20" s="200"/>
      <c r="G20" s="195">
        <f t="shared" si="0"/>
      </c>
      <c r="H20" s="192"/>
      <c r="I20" s="193">
        <f t="shared" si="1"/>
      </c>
      <c r="J20" s="193">
        <f t="shared" si="2"/>
      </c>
    </row>
    <row r="21" spans="1:10" s="1" customFormat="1" ht="19.5" customHeight="1">
      <c r="A21" s="182">
        <f t="shared" si="3"/>
        <v>16</v>
      </c>
      <c r="B21" s="71"/>
      <c r="C21" s="72"/>
      <c r="D21" s="197"/>
      <c r="E21" s="184"/>
      <c r="F21" s="200"/>
      <c r="G21" s="195">
        <f t="shared" si="0"/>
      </c>
      <c r="H21" s="192"/>
      <c r="I21" s="193">
        <f t="shared" si="1"/>
      </c>
      <c r="J21" s="193">
        <f t="shared" si="2"/>
      </c>
    </row>
    <row r="22" spans="1:10" s="1" customFormat="1" ht="19.5" customHeight="1">
      <c r="A22" s="182">
        <f t="shared" si="3"/>
        <v>17</v>
      </c>
      <c r="B22" s="71"/>
      <c r="C22" s="72"/>
      <c r="D22" s="197"/>
      <c r="E22" s="184"/>
      <c r="F22" s="200"/>
      <c r="G22" s="195">
        <f t="shared" si="0"/>
      </c>
      <c r="H22" s="192"/>
      <c r="I22" s="193">
        <f t="shared" si="1"/>
      </c>
      <c r="J22" s="193">
        <f t="shared" si="2"/>
      </c>
    </row>
    <row r="23" spans="1:10" s="1" customFormat="1" ht="19.5" customHeight="1">
      <c r="A23" s="182">
        <f t="shared" si="3"/>
        <v>18</v>
      </c>
      <c r="B23" s="71"/>
      <c r="C23" s="72"/>
      <c r="D23" s="197"/>
      <c r="E23" s="184"/>
      <c r="F23" s="200"/>
      <c r="G23" s="195">
        <f t="shared" si="0"/>
      </c>
      <c r="H23" s="192"/>
      <c r="I23" s="193">
        <f t="shared" si="1"/>
      </c>
      <c r="J23" s="193">
        <f t="shared" si="2"/>
      </c>
    </row>
    <row r="24" spans="1:10" s="1" customFormat="1" ht="19.5" customHeight="1">
      <c r="A24" s="182">
        <f t="shared" si="3"/>
        <v>19</v>
      </c>
      <c r="B24" s="71"/>
      <c r="C24" s="72"/>
      <c r="D24" s="197"/>
      <c r="E24" s="184"/>
      <c r="F24" s="200"/>
      <c r="G24" s="195">
        <f t="shared" si="0"/>
      </c>
      <c r="H24" s="192"/>
      <c r="I24" s="193">
        <f t="shared" si="1"/>
      </c>
      <c r="J24" s="193">
        <f t="shared" si="2"/>
      </c>
    </row>
    <row r="25" spans="1:10" s="1" customFormat="1" ht="19.5" customHeight="1">
      <c r="A25" s="182">
        <f t="shared" si="3"/>
        <v>20</v>
      </c>
      <c r="B25" s="71"/>
      <c r="C25" s="72"/>
      <c r="D25" s="197"/>
      <c r="E25" s="184"/>
      <c r="F25" s="200"/>
      <c r="G25" s="195">
        <f t="shared" si="0"/>
      </c>
      <c r="H25" s="192"/>
      <c r="I25" s="193">
        <f t="shared" si="1"/>
      </c>
      <c r="J25" s="193">
        <f t="shared" si="2"/>
      </c>
    </row>
    <row r="26" spans="1:10" s="1" customFormat="1" ht="19.5" customHeight="1">
      <c r="A26" s="182">
        <f t="shared" si="3"/>
        <v>21</v>
      </c>
      <c r="B26" s="71"/>
      <c r="C26" s="72"/>
      <c r="D26" s="197"/>
      <c r="E26" s="184"/>
      <c r="F26" s="200"/>
      <c r="G26" s="195">
        <f t="shared" si="0"/>
      </c>
      <c r="H26" s="192"/>
      <c r="I26" s="193">
        <f t="shared" si="1"/>
      </c>
      <c r="J26" s="193">
        <f t="shared" si="2"/>
      </c>
    </row>
    <row r="27" spans="1:10" s="1" customFormat="1" ht="19.5" customHeight="1">
      <c r="A27" s="182">
        <f t="shared" si="3"/>
        <v>22</v>
      </c>
      <c r="B27" s="71"/>
      <c r="C27" s="72"/>
      <c r="D27" s="197"/>
      <c r="E27" s="184"/>
      <c r="F27" s="200"/>
      <c r="G27" s="195">
        <f t="shared" si="0"/>
      </c>
      <c r="H27" s="192"/>
      <c r="I27" s="193">
        <f t="shared" si="1"/>
      </c>
      <c r="J27" s="193">
        <f t="shared" si="2"/>
      </c>
    </row>
    <row r="28" spans="1:10" s="1" customFormat="1" ht="19.5" customHeight="1">
      <c r="A28" s="182">
        <f t="shared" si="3"/>
        <v>23</v>
      </c>
      <c r="B28" s="71"/>
      <c r="C28" s="72"/>
      <c r="D28" s="197"/>
      <c r="E28" s="184"/>
      <c r="F28" s="200"/>
      <c r="G28" s="195">
        <f t="shared" si="0"/>
      </c>
      <c r="H28" s="192"/>
      <c r="I28" s="193">
        <f t="shared" si="1"/>
      </c>
      <c r="J28" s="193">
        <f t="shared" si="2"/>
      </c>
    </row>
    <row r="29" spans="1:10" s="1" customFormat="1" ht="19.5" customHeight="1">
      <c r="A29" s="182">
        <f t="shared" si="3"/>
        <v>24</v>
      </c>
      <c r="B29" s="71"/>
      <c r="C29" s="72"/>
      <c r="D29" s="197"/>
      <c r="E29" s="184"/>
      <c r="F29" s="200"/>
      <c r="G29" s="195">
        <f t="shared" si="0"/>
      </c>
      <c r="H29" s="192"/>
      <c r="I29" s="193">
        <f t="shared" si="1"/>
      </c>
      <c r="J29" s="193">
        <f t="shared" si="2"/>
      </c>
    </row>
    <row r="30" spans="1:10" s="1" customFormat="1" ht="19.5" customHeight="1">
      <c r="A30" s="182">
        <f t="shared" si="3"/>
        <v>25</v>
      </c>
      <c r="B30" s="71"/>
      <c r="C30" s="72"/>
      <c r="D30" s="197"/>
      <c r="E30" s="184"/>
      <c r="F30" s="200"/>
      <c r="G30" s="195">
        <f t="shared" si="0"/>
      </c>
      <c r="H30" s="192"/>
      <c r="I30" s="193">
        <f t="shared" si="1"/>
      </c>
      <c r="J30" s="193">
        <f t="shared" si="2"/>
      </c>
    </row>
    <row r="31" spans="1:10" s="1" customFormat="1" ht="19.5" customHeight="1">
      <c r="A31" s="182">
        <f t="shared" si="3"/>
        <v>26</v>
      </c>
      <c r="B31" s="71"/>
      <c r="C31" s="72"/>
      <c r="D31" s="197"/>
      <c r="E31" s="184"/>
      <c r="F31" s="200"/>
      <c r="G31" s="195">
        <f t="shared" si="0"/>
      </c>
      <c r="H31" s="192"/>
      <c r="I31" s="193">
        <f t="shared" si="1"/>
      </c>
      <c r="J31" s="193">
        <f t="shared" si="2"/>
      </c>
    </row>
    <row r="32" spans="1:10" s="1" customFormat="1" ht="19.5" customHeight="1">
      <c r="A32" s="182">
        <f t="shared" si="3"/>
        <v>27</v>
      </c>
      <c r="B32" s="71"/>
      <c r="C32" s="72"/>
      <c r="D32" s="197"/>
      <c r="E32" s="184"/>
      <c r="F32" s="200"/>
      <c r="G32" s="195">
        <f t="shared" si="0"/>
      </c>
      <c r="H32" s="192"/>
      <c r="I32" s="193">
        <f t="shared" si="1"/>
      </c>
      <c r="J32" s="193">
        <f t="shared" si="2"/>
      </c>
    </row>
    <row r="33" spans="1:10" s="1" customFormat="1" ht="19.5" customHeight="1">
      <c r="A33" s="182">
        <f t="shared" si="3"/>
        <v>28</v>
      </c>
      <c r="B33" s="71"/>
      <c r="C33" s="72"/>
      <c r="D33" s="197"/>
      <c r="E33" s="184"/>
      <c r="F33" s="200"/>
      <c r="G33" s="195">
        <f t="shared" si="0"/>
      </c>
      <c r="H33" s="192"/>
      <c r="I33" s="193">
        <f t="shared" si="1"/>
      </c>
      <c r="J33" s="193">
        <f t="shared" si="2"/>
      </c>
    </row>
    <row r="34" spans="1:10" s="1" customFormat="1" ht="19.5" customHeight="1">
      <c r="A34" s="182">
        <f t="shared" si="3"/>
        <v>29</v>
      </c>
      <c r="B34" s="71"/>
      <c r="C34" s="72"/>
      <c r="D34" s="197"/>
      <c r="E34" s="184"/>
      <c r="F34" s="200"/>
      <c r="G34" s="195">
        <f t="shared" si="0"/>
      </c>
      <c r="H34" s="192"/>
      <c r="I34" s="193">
        <f t="shared" si="1"/>
      </c>
      <c r="J34" s="193">
        <f t="shared" si="2"/>
      </c>
    </row>
    <row r="35" spans="1:10" s="1" customFormat="1" ht="19.5" customHeight="1">
      <c r="A35" s="182">
        <f t="shared" si="3"/>
        <v>30</v>
      </c>
      <c r="B35" s="71"/>
      <c r="C35" s="72"/>
      <c r="D35" s="197"/>
      <c r="E35" s="184"/>
      <c r="F35" s="200"/>
      <c r="G35" s="195">
        <f t="shared" si="0"/>
      </c>
      <c r="H35" s="192"/>
      <c r="I35" s="193">
        <f t="shared" si="1"/>
      </c>
      <c r="J35" s="193">
        <f t="shared" si="2"/>
      </c>
    </row>
    <row r="36" spans="1:10" s="1" customFormat="1" ht="19.5" customHeight="1">
      <c r="A36" s="182">
        <f t="shared" si="3"/>
        <v>31</v>
      </c>
      <c r="B36" s="71"/>
      <c r="C36" s="72"/>
      <c r="D36" s="197"/>
      <c r="E36" s="184"/>
      <c r="F36" s="200"/>
      <c r="G36" s="195">
        <f t="shared" si="0"/>
      </c>
      <c r="H36" s="192"/>
      <c r="I36" s="193">
        <f t="shared" si="1"/>
      </c>
      <c r="J36" s="193">
        <f t="shared" si="2"/>
      </c>
    </row>
    <row r="37" spans="1:10" s="1" customFormat="1" ht="19.5" customHeight="1">
      <c r="A37" s="182">
        <f t="shared" si="3"/>
        <v>32</v>
      </c>
      <c r="B37" s="71"/>
      <c r="C37" s="72"/>
      <c r="D37" s="197"/>
      <c r="E37" s="184"/>
      <c r="F37" s="200"/>
      <c r="G37" s="195">
        <f t="shared" si="0"/>
      </c>
      <c r="H37" s="192"/>
      <c r="I37" s="193">
        <f t="shared" si="1"/>
      </c>
      <c r="J37" s="193">
        <f t="shared" si="2"/>
      </c>
    </row>
    <row r="38" spans="1:10" s="1" customFormat="1" ht="19.5" customHeight="1">
      <c r="A38" s="182">
        <f t="shared" si="3"/>
        <v>33</v>
      </c>
      <c r="B38" s="71"/>
      <c r="C38" s="72"/>
      <c r="D38" s="197"/>
      <c r="E38" s="184"/>
      <c r="F38" s="200"/>
      <c r="G38" s="195">
        <f t="shared" si="0"/>
      </c>
      <c r="H38" s="192"/>
      <c r="I38" s="193">
        <f t="shared" si="1"/>
      </c>
      <c r="J38" s="193">
        <f t="shared" si="2"/>
      </c>
    </row>
    <row r="39" spans="1:10" s="1" customFormat="1" ht="19.5" customHeight="1">
      <c r="A39" s="182">
        <f aca="true" t="shared" si="4" ref="A39:A55">A38+1</f>
        <v>34</v>
      </c>
      <c r="B39" s="71"/>
      <c r="C39" s="72"/>
      <c r="D39" s="197"/>
      <c r="E39" s="184"/>
      <c r="F39" s="200"/>
      <c r="G39" s="195">
        <f t="shared" si="0"/>
      </c>
      <c r="H39" s="192"/>
      <c r="I39" s="193">
        <f t="shared" si="1"/>
      </c>
      <c r="J39" s="193">
        <f t="shared" si="2"/>
      </c>
    </row>
    <row r="40" spans="1:10" s="1" customFormat="1" ht="19.5" customHeight="1">
      <c r="A40" s="182">
        <f t="shared" si="4"/>
        <v>35</v>
      </c>
      <c r="B40" s="71"/>
      <c r="C40" s="72"/>
      <c r="D40" s="197"/>
      <c r="E40" s="184"/>
      <c r="F40" s="200"/>
      <c r="G40" s="195">
        <f t="shared" si="0"/>
      </c>
      <c r="H40" s="192"/>
      <c r="I40" s="193">
        <f t="shared" si="1"/>
      </c>
      <c r="J40" s="193">
        <f t="shared" si="2"/>
      </c>
    </row>
    <row r="41" spans="1:10" s="1" customFormat="1" ht="19.5" customHeight="1">
      <c r="A41" s="182">
        <f t="shared" si="4"/>
        <v>36</v>
      </c>
      <c r="B41" s="71"/>
      <c r="C41" s="72"/>
      <c r="D41" s="197"/>
      <c r="E41" s="184"/>
      <c r="F41" s="200"/>
      <c r="G41" s="195">
        <f t="shared" si="0"/>
      </c>
      <c r="H41" s="192"/>
      <c r="I41" s="193">
        <f t="shared" si="1"/>
      </c>
      <c r="J41" s="193">
        <f t="shared" si="2"/>
      </c>
    </row>
    <row r="42" spans="1:10" s="1" customFormat="1" ht="19.5" customHeight="1">
      <c r="A42" s="182">
        <f t="shared" si="4"/>
        <v>37</v>
      </c>
      <c r="B42" s="71"/>
      <c r="C42" s="72"/>
      <c r="D42" s="197"/>
      <c r="E42" s="184"/>
      <c r="F42" s="200"/>
      <c r="G42" s="195">
        <f t="shared" si="0"/>
      </c>
      <c r="H42" s="192"/>
      <c r="I42" s="193">
        <f t="shared" si="1"/>
      </c>
      <c r="J42" s="193">
        <f t="shared" si="2"/>
      </c>
    </row>
    <row r="43" spans="1:10" s="1" customFormat="1" ht="19.5" customHeight="1" thickBot="1">
      <c r="A43" s="183">
        <f t="shared" si="4"/>
        <v>38</v>
      </c>
      <c r="B43" s="73"/>
      <c r="C43" s="74"/>
      <c r="D43" s="198"/>
      <c r="E43" s="184"/>
      <c r="F43" s="201"/>
      <c r="G43" s="196">
        <f t="shared" si="0"/>
      </c>
      <c r="H43" s="194"/>
      <c r="I43" s="191">
        <f t="shared" si="1"/>
      </c>
      <c r="J43" s="191">
        <f t="shared" si="2"/>
      </c>
    </row>
    <row r="44" spans="1:10" s="1" customFormat="1" ht="19.5" customHeight="1">
      <c r="A44" s="182">
        <f t="shared" si="4"/>
        <v>39</v>
      </c>
      <c r="B44" s="394" t="s">
        <v>174</v>
      </c>
      <c r="C44" s="204"/>
      <c r="D44" s="207"/>
      <c r="E44" s="205"/>
      <c r="F44" s="206"/>
      <c r="G44" s="207"/>
      <c r="H44" s="208"/>
      <c r="I44" s="185">
        <f>SUM(I6:I43)</f>
        <v>0</v>
      </c>
      <c r="J44" s="185">
        <f>SUM(J6:J43)</f>
        <v>0</v>
      </c>
    </row>
    <row r="45" spans="1:10" s="1" customFormat="1" ht="19.5" customHeight="1">
      <c r="A45" s="182">
        <f t="shared" si="4"/>
        <v>40</v>
      </c>
      <c r="B45" s="395" t="s">
        <v>188</v>
      </c>
      <c r="C45" s="209"/>
      <c r="D45" s="210"/>
      <c r="E45" s="211"/>
      <c r="F45" s="212"/>
      <c r="G45" s="210"/>
      <c r="H45" s="213"/>
      <c r="I45" s="186">
        <f>Materialkosten!K55</f>
        <v>0</v>
      </c>
      <c r="J45" s="186">
        <f>Materialkosten!L55</f>
        <v>0</v>
      </c>
    </row>
    <row r="46" spans="1:10" s="1" customFormat="1" ht="19.5" customHeight="1">
      <c r="A46" s="182">
        <f t="shared" si="4"/>
        <v>41</v>
      </c>
      <c r="B46" s="395" t="s">
        <v>178</v>
      </c>
      <c r="C46" s="82"/>
      <c r="D46" s="210"/>
      <c r="E46" s="211"/>
      <c r="F46" s="212"/>
      <c r="G46" s="210"/>
      <c r="H46" s="213"/>
      <c r="I46" s="187">
        <f>SUM(I44:I45)</f>
        <v>0</v>
      </c>
      <c r="J46" s="187">
        <f>SUM(J44:J45)</f>
        <v>0</v>
      </c>
    </row>
    <row r="47" spans="1:10" s="1" customFormat="1" ht="19.5" customHeight="1">
      <c r="A47" s="182">
        <f t="shared" si="4"/>
        <v>42</v>
      </c>
      <c r="B47" s="203" t="s">
        <v>78</v>
      </c>
      <c r="C47" s="209"/>
      <c r="D47" s="199"/>
      <c r="E47" s="211"/>
      <c r="F47" s="212"/>
      <c r="G47" s="210"/>
      <c r="H47" s="213"/>
      <c r="I47" s="186">
        <f>ROUND(I46/(100-$D47)*$D47,1)</f>
        <v>0</v>
      </c>
      <c r="J47" s="186">
        <f>ROUND(J46/(100-$D47)*$D47,1)</f>
        <v>0</v>
      </c>
    </row>
    <row r="48" spans="1:10" s="1" customFormat="1" ht="19.5" customHeight="1">
      <c r="A48" s="182">
        <f t="shared" si="4"/>
        <v>43</v>
      </c>
      <c r="B48" s="396" t="s">
        <v>79</v>
      </c>
      <c r="C48" s="215"/>
      <c r="D48" s="214" t="s">
        <v>0</v>
      </c>
      <c r="E48" s="211"/>
      <c r="F48" s="212"/>
      <c r="G48" s="210"/>
      <c r="H48" s="213"/>
      <c r="I48" s="186">
        <f>SUM(I46:I47)</f>
        <v>0</v>
      </c>
      <c r="J48" s="186">
        <f>SUM(J46:J47)</f>
        <v>0</v>
      </c>
    </row>
    <row r="49" spans="1:10" s="1" customFormat="1" ht="19.5" customHeight="1">
      <c r="A49" s="182">
        <f t="shared" si="4"/>
        <v>44</v>
      </c>
      <c r="B49" s="203" t="s">
        <v>80</v>
      </c>
      <c r="C49" s="216"/>
      <c r="D49" s="199"/>
      <c r="E49" s="211"/>
      <c r="F49" s="212"/>
      <c r="G49" s="210"/>
      <c r="H49" s="213"/>
      <c r="I49" s="186">
        <f>ROUND(I48/(100-$D49)*$D49,1)</f>
        <v>0</v>
      </c>
      <c r="J49" s="186">
        <f>ROUND(J48/(100-$D49)*$D49,1)</f>
        <v>0</v>
      </c>
    </row>
    <row r="50" spans="1:10" s="1" customFormat="1" ht="19.5" customHeight="1">
      <c r="A50" s="182">
        <f t="shared" si="4"/>
        <v>45</v>
      </c>
      <c r="B50" s="397" t="s">
        <v>81</v>
      </c>
      <c r="C50" s="216"/>
      <c r="D50" s="210"/>
      <c r="E50" s="211"/>
      <c r="F50" s="212"/>
      <c r="G50" s="210"/>
      <c r="H50" s="213"/>
      <c r="I50" s="188">
        <f>SUM(I48:I49)</f>
        <v>0</v>
      </c>
      <c r="J50" s="188">
        <f>SUM(J48:J49)</f>
        <v>0</v>
      </c>
    </row>
    <row r="51" spans="1:10" s="1" customFormat="1" ht="19.5" customHeight="1">
      <c r="A51" s="182">
        <f t="shared" si="4"/>
        <v>46</v>
      </c>
      <c r="B51" s="396" t="s">
        <v>182</v>
      </c>
      <c r="C51" s="209"/>
      <c r="D51" s="210"/>
      <c r="E51" s="211"/>
      <c r="F51" s="212"/>
      <c r="G51" s="210"/>
      <c r="H51" s="213"/>
      <c r="I51" s="189"/>
      <c r="J51" s="189"/>
    </row>
    <row r="52" spans="1:10" s="1" customFormat="1" ht="19.5" customHeight="1" thickBot="1">
      <c r="A52" s="183">
        <f t="shared" si="4"/>
        <v>47</v>
      </c>
      <c r="B52" s="398" t="s">
        <v>183</v>
      </c>
      <c r="C52" s="84"/>
      <c r="D52" s="217"/>
      <c r="E52" s="218"/>
      <c r="F52" s="219"/>
      <c r="G52" s="217"/>
      <c r="H52" s="220"/>
      <c r="I52" s="190">
        <f>ROUND(SUM(I50:I51),1)</f>
        <v>0</v>
      </c>
      <c r="J52" s="190">
        <f>ROUND(SUM(J50:J51),1)</f>
        <v>0</v>
      </c>
    </row>
    <row r="53" spans="1:10" s="1" customFormat="1" ht="19.5" customHeight="1">
      <c r="A53" s="182">
        <f t="shared" si="4"/>
        <v>48</v>
      </c>
      <c r="B53" s="399" t="s">
        <v>179</v>
      </c>
      <c r="C53" s="221"/>
      <c r="D53" s="222"/>
      <c r="E53" s="223"/>
      <c r="F53" s="224"/>
      <c r="G53" s="222"/>
      <c r="H53" s="225"/>
      <c r="I53" s="415"/>
      <c r="J53" s="262"/>
    </row>
    <row r="54" spans="1:10" s="1" customFormat="1" ht="19.5" customHeight="1">
      <c r="A54" s="182">
        <f t="shared" si="4"/>
        <v>49</v>
      </c>
      <c r="B54" s="399" t="s">
        <v>127</v>
      </c>
      <c r="C54" s="221"/>
      <c r="D54" s="222"/>
      <c r="E54" s="223"/>
      <c r="F54" s="224"/>
      <c r="G54" s="222"/>
      <c r="H54" s="225"/>
      <c r="I54" s="262"/>
      <c r="J54" s="415"/>
    </row>
    <row r="55" spans="1:10" s="1" customFormat="1" ht="19.5" customHeight="1">
      <c r="A55" s="182">
        <f t="shared" si="4"/>
        <v>50</v>
      </c>
      <c r="B55" s="399" t="s">
        <v>128</v>
      </c>
      <c r="C55" s="221"/>
      <c r="D55" s="222"/>
      <c r="E55" s="223"/>
      <c r="F55" s="224"/>
      <c r="G55" s="222"/>
      <c r="H55" s="225"/>
      <c r="I55" s="262"/>
      <c r="J55" s="415"/>
    </row>
  </sheetData>
  <sheetProtection sheet="1" objects="1" scenarios="1"/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B5" sqref="B5"/>
    </sheetView>
  </sheetViews>
  <sheetFormatPr defaultColWidth="11.421875" defaultRowHeight="12.75"/>
  <cols>
    <col min="1" max="1" width="2.8515625" style="0" customWidth="1"/>
    <col min="2" max="2" width="10.57421875" style="0" customWidth="1"/>
    <col min="3" max="10" width="11.140625" style="0" customWidth="1"/>
    <col min="11" max="12" width="12.28125" style="0" customWidth="1"/>
  </cols>
  <sheetData>
    <row r="1" spans="1:12" s="1" customFormat="1" ht="16.5" customHeight="1" thickBot="1">
      <c r="A1" s="43" t="s">
        <v>82</v>
      </c>
      <c r="B1" s="5"/>
      <c r="C1" s="5"/>
      <c r="D1" s="5"/>
      <c r="E1" s="5"/>
      <c r="F1" s="5"/>
      <c r="G1" s="5"/>
      <c r="H1" s="5"/>
      <c r="I1" s="142">
        <f>Beschreibung!B6</f>
        <v>0</v>
      </c>
      <c r="J1" s="116">
        <f>CONCATENATE(IF(OR(Beschreibung!B6="",Beschreibung!F1=""),"","– "),IF(Beschreibung!F1="","",Beschreibung!E1))</f>
      </c>
      <c r="K1" s="141">
        <f>Beschreibung!F1</f>
        <v>0</v>
      </c>
      <c r="L1" s="261" t="s">
        <v>83</v>
      </c>
    </row>
    <row r="2" spans="1:12" s="1" customFormat="1" ht="15" customHeight="1">
      <c r="A2" s="227" t="s">
        <v>71</v>
      </c>
      <c r="B2" s="316" t="s">
        <v>84</v>
      </c>
      <c r="C2" s="228"/>
      <c r="D2" s="228"/>
      <c r="E2" s="228"/>
      <c r="F2" s="228"/>
      <c r="G2" s="228"/>
      <c r="H2" s="229"/>
      <c r="I2" s="230" t="s">
        <v>68</v>
      </c>
      <c r="J2" s="231" t="s">
        <v>85</v>
      </c>
      <c r="K2" s="269" t="s">
        <v>147</v>
      </c>
      <c r="L2" s="270"/>
    </row>
    <row r="3" spans="1:12" s="1" customFormat="1" ht="15" customHeight="1">
      <c r="A3" s="279"/>
      <c r="B3" s="232" t="s">
        <v>0</v>
      </c>
      <c r="C3" s="232"/>
      <c r="D3" s="232"/>
      <c r="E3" s="232"/>
      <c r="F3" s="232"/>
      <c r="G3" s="232"/>
      <c r="H3" s="233"/>
      <c r="I3" s="96"/>
      <c r="J3" s="234" t="s">
        <v>155</v>
      </c>
      <c r="K3" s="235" t="s">
        <v>157</v>
      </c>
      <c r="L3" s="96" t="s">
        <v>158</v>
      </c>
    </row>
    <row r="4" spans="1:12" s="2" customFormat="1" ht="15" customHeight="1" thickBot="1">
      <c r="A4" s="246"/>
      <c r="B4" s="274" t="s">
        <v>55</v>
      </c>
      <c r="C4" s="274"/>
      <c r="D4" s="274"/>
      <c r="E4" s="275"/>
      <c r="F4" s="274"/>
      <c r="G4" s="275"/>
      <c r="H4" s="276"/>
      <c r="I4" s="277" t="s">
        <v>56</v>
      </c>
      <c r="J4" s="253" t="s">
        <v>57</v>
      </c>
      <c r="K4" s="254" t="s">
        <v>154</v>
      </c>
      <c r="L4" s="278" t="s">
        <v>59</v>
      </c>
    </row>
    <row r="5" spans="1:12" s="1" customFormat="1" ht="19.5" customHeight="1">
      <c r="A5" s="245">
        <v>1</v>
      </c>
      <c r="B5" s="94"/>
      <c r="C5" s="94"/>
      <c r="D5" s="94"/>
      <c r="E5" s="94"/>
      <c r="F5" s="94"/>
      <c r="G5" s="94"/>
      <c r="H5" s="280"/>
      <c r="I5" s="184"/>
      <c r="J5" s="285"/>
      <c r="K5" s="286">
        <f>IF(J5=0,"",ROUND((J5*I5),1))</f>
      </c>
      <c r="L5" s="287"/>
    </row>
    <row r="6" spans="1:12" s="1" customFormat="1" ht="19.5" customHeight="1">
      <c r="A6" s="245">
        <f aca="true" t="shared" si="0" ref="A6:A11">A5+1</f>
        <v>2</v>
      </c>
      <c r="B6" s="94"/>
      <c r="C6" s="94"/>
      <c r="D6" s="94"/>
      <c r="E6" s="94"/>
      <c r="F6" s="94"/>
      <c r="G6" s="94"/>
      <c r="H6" s="280"/>
      <c r="I6" s="184"/>
      <c r="J6" s="285"/>
      <c r="K6" s="286">
        <f>IF(J6=0,"",ROUND((J6*I6),1))</f>
      </c>
      <c r="L6" s="287"/>
    </row>
    <row r="7" spans="1:12" s="1" customFormat="1" ht="19.5" customHeight="1">
      <c r="A7" s="245">
        <f t="shared" si="0"/>
        <v>3</v>
      </c>
      <c r="B7" s="94"/>
      <c r="C7" s="94"/>
      <c r="D7" s="94"/>
      <c r="E7" s="94"/>
      <c r="F7" s="94"/>
      <c r="G7" s="94"/>
      <c r="H7" s="280"/>
      <c r="I7" s="184"/>
      <c r="J7" s="285"/>
      <c r="K7" s="286">
        <f>IF(J7=0,"",ROUND((J7*I7),1))</f>
      </c>
      <c r="L7" s="287"/>
    </row>
    <row r="8" spans="1:12" s="1" customFormat="1" ht="19.5" customHeight="1">
      <c r="A8" s="245">
        <f t="shared" si="0"/>
        <v>4</v>
      </c>
      <c r="B8" s="94"/>
      <c r="C8" s="94"/>
      <c r="D8" s="94"/>
      <c r="E8" s="94"/>
      <c r="F8" s="94"/>
      <c r="G8" s="94"/>
      <c r="H8" s="280"/>
      <c r="I8" s="184"/>
      <c r="J8" s="285"/>
      <c r="K8" s="286">
        <f>IF(J8=0,"",ROUND((J8*I8),1))</f>
      </c>
      <c r="L8" s="287"/>
    </row>
    <row r="9" spans="1:12" s="1" customFormat="1" ht="19.5" customHeight="1">
      <c r="A9" s="245">
        <f t="shared" si="0"/>
        <v>5</v>
      </c>
      <c r="B9" s="94"/>
      <c r="C9" s="94"/>
      <c r="D9" s="94"/>
      <c r="E9" s="94"/>
      <c r="F9" s="94"/>
      <c r="G9" s="94"/>
      <c r="H9" s="280"/>
      <c r="I9" s="184"/>
      <c r="J9" s="285"/>
      <c r="K9" s="286">
        <f>IF(J9=0,"",ROUND((J9*I9),1))</f>
      </c>
      <c r="L9" s="287"/>
    </row>
    <row r="10" spans="1:12" s="1" customFormat="1" ht="19.5" customHeight="1" thickBot="1">
      <c r="A10" s="246">
        <f t="shared" si="0"/>
        <v>6</v>
      </c>
      <c r="B10" s="75" t="s">
        <v>173</v>
      </c>
      <c r="C10" s="76"/>
      <c r="D10" s="199"/>
      <c r="E10" s="149" t="s">
        <v>0</v>
      </c>
      <c r="F10" s="149"/>
      <c r="G10" s="149"/>
      <c r="H10" s="149"/>
      <c r="I10" s="281"/>
      <c r="J10" s="282"/>
      <c r="K10" s="283">
        <f>ROUND((SUM(K5:K9)*D10/100),1)</f>
        <v>0</v>
      </c>
      <c r="L10" s="284"/>
    </row>
    <row r="11" spans="1:12" s="1" customFormat="1" ht="19.5" customHeight="1" thickBot="1">
      <c r="A11" s="246">
        <f t="shared" si="0"/>
        <v>7</v>
      </c>
      <c r="B11" s="315" t="s">
        <v>86</v>
      </c>
      <c r="C11" s="77"/>
      <c r="D11" s="77"/>
      <c r="E11" s="77"/>
      <c r="F11" s="77"/>
      <c r="G11" s="77"/>
      <c r="H11" s="77"/>
      <c r="I11" s="288"/>
      <c r="J11" s="289"/>
      <c r="K11" s="290">
        <f>SUM(K5:K10)</f>
        <v>0</v>
      </c>
      <c r="L11" s="291"/>
    </row>
    <row r="12" spans="1:12" s="1" customFormat="1" ht="15" customHeight="1">
      <c r="A12" s="247"/>
      <c r="B12" s="263" t="s">
        <v>87</v>
      </c>
      <c r="C12" s="228"/>
      <c r="D12" s="228"/>
      <c r="E12" s="228"/>
      <c r="F12" s="229"/>
      <c r="G12" s="51" t="s">
        <v>39</v>
      </c>
      <c r="H12" s="51" t="s">
        <v>88</v>
      </c>
      <c r="I12" s="236" t="s">
        <v>89</v>
      </c>
      <c r="J12" s="237" t="s">
        <v>90</v>
      </c>
      <c r="K12" s="269" t="s">
        <v>147</v>
      </c>
      <c r="L12" s="270"/>
    </row>
    <row r="13" spans="1:12" s="1" customFormat="1" ht="15" customHeight="1">
      <c r="A13" s="248"/>
      <c r="B13" s="238"/>
      <c r="C13" s="238"/>
      <c r="D13" s="238"/>
      <c r="E13" s="238"/>
      <c r="F13" s="239"/>
      <c r="G13" s="240" t="s">
        <v>46</v>
      </c>
      <c r="H13" s="240" t="s">
        <v>91</v>
      </c>
      <c r="I13" s="317" t="s">
        <v>92</v>
      </c>
      <c r="J13" s="318" t="s">
        <v>47</v>
      </c>
      <c r="K13" s="271" t="s">
        <v>157</v>
      </c>
      <c r="L13" s="53" t="s">
        <v>158</v>
      </c>
    </row>
    <row r="14" spans="1:12" s="1" customFormat="1" ht="15" customHeight="1">
      <c r="A14" s="248"/>
      <c r="B14" s="232"/>
      <c r="C14" s="232"/>
      <c r="D14" s="232"/>
      <c r="E14" s="232"/>
      <c r="F14" s="233"/>
      <c r="G14" s="63" t="s">
        <v>165</v>
      </c>
      <c r="H14" s="63" t="s">
        <v>150</v>
      </c>
      <c r="I14" s="241" t="s">
        <v>93</v>
      </c>
      <c r="J14" s="242" t="s">
        <v>94</v>
      </c>
      <c r="K14" s="258"/>
      <c r="L14" s="259"/>
    </row>
    <row r="15" spans="1:12" s="2" customFormat="1" ht="15" customHeight="1" thickBot="1">
      <c r="A15" s="246"/>
      <c r="B15" s="274" t="s">
        <v>55</v>
      </c>
      <c r="C15" s="274"/>
      <c r="D15" s="274"/>
      <c r="E15" s="275"/>
      <c r="F15" s="276"/>
      <c r="G15" s="250" t="s">
        <v>56</v>
      </c>
      <c r="H15" s="250" t="s">
        <v>57</v>
      </c>
      <c r="I15" s="277" t="s">
        <v>58</v>
      </c>
      <c r="J15" s="253" t="s">
        <v>59</v>
      </c>
      <c r="K15" s="254" t="s">
        <v>151</v>
      </c>
      <c r="L15" s="278" t="s">
        <v>159</v>
      </c>
    </row>
    <row r="16" spans="1:12" s="1" customFormat="1" ht="19.5" customHeight="1">
      <c r="A16" s="245">
        <f>A11+1</f>
        <v>8</v>
      </c>
      <c r="B16" s="80" t="s">
        <v>167</v>
      </c>
      <c r="C16" s="90"/>
      <c r="D16" s="90"/>
      <c r="E16" s="90"/>
      <c r="F16" s="91"/>
      <c r="G16" s="292"/>
      <c r="H16" s="184"/>
      <c r="I16" s="298">
        <f>IF(Papierberechnung!L62="","",Papierberechnung!L62/1000)</f>
      </c>
      <c r="J16" s="285"/>
      <c r="K16" s="286">
        <f>IF(J16=0,"",ROUND(J16*I16,1))</f>
      </c>
      <c r="L16" s="300"/>
    </row>
    <row r="17" spans="1:12" s="1" customFormat="1" ht="19.5" customHeight="1">
      <c r="A17" s="245">
        <f>A16+1</f>
        <v>9</v>
      </c>
      <c r="B17" s="80"/>
      <c r="C17" s="90"/>
      <c r="D17" s="90"/>
      <c r="E17" s="90"/>
      <c r="F17" s="91"/>
      <c r="G17" s="292"/>
      <c r="H17" s="184"/>
      <c r="I17" s="298">
        <f>IF(Papierberechnung!L63="","",Papierberechnung!L63/1000)</f>
      </c>
      <c r="J17" s="285"/>
      <c r="K17" s="286">
        <f>IF(J17=0,"",ROUND(J17*I17,1))</f>
      </c>
      <c r="L17" s="300"/>
    </row>
    <row r="18" spans="1:12" s="1" customFormat="1" ht="19.5" customHeight="1">
      <c r="A18" s="245">
        <f>A17+1</f>
        <v>10</v>
      </c>
      <c r="B18" s="80"/>
      <c r="C18" s="90"/>
      <c r="D18" s="90"/>
      <c r="E18" s="90"/>
      <c r="F18" s="91"/>
      <c r="G18" s="293"/>
      <c r="H18" s="184"/>
      <c r="I18" s="298">
        <f>IF(Papierberechnung!L64="","",Papierberechnung!L64/1000)</f>
      </c>
      <c r="J18" s="285"/>
      <c r="K18" s="286">
        <f>IF(J18=0,"",ROUND(J18*I18,1))</f>
      </c>
      <c r="L18" s="300"/>
    </row>
    <row r="19" spans="1:12" s="1" customFormat="1" ht="19.5" customHeight="1">
      <c r="A19" s="245">
        <f aca="true" t="shared" si="1" ref="A19:A26">A18+1</f>
        <v>11</v>
      </c>
      <c r="B19" s="80"/>
      <c r="C19" s="90"/>
      <c r="D19" s="90"/>
      <c r="E19" s="90"/>
      <c r="F19" s="91"/>
      <c r="G19" s="292"/>
      <c r="H19" s="184"/>
      <c r="I19" s="298">
        <f>IF(Papierberechnung!L65="","",Papierberechnung!L65/1000)</f>
      </c>
      <c r="J19" s="285"/>
      <c r="K19" s="286">
        <f>IF(J19=0,"",ROUND(J19*I19,1))</f>
      </c>
      <c r="L19" s="300"/>
    </row>
    <row r="20" spans="1:12" s="1" customFormat="1" ht="19.5" customHeight="1">
      <c r="A20" s="245">
        <f t="shared" si="1"/>
        <v>12</v>
      </c>
      <c r="B20" s="80"/>
      <c r="C20" s="90"/>
      <c r="D20" s="90"/>
      <c r="E20" s="90"/>
      <c r="F20" s="91"/>
      <c r="G20" s="292"/>
      <c r="H20" s="184"/>
      <c r="I20" s="298">
        <f>IF(Papierberechnung!L66="","",Papierberechnung!L66/1000)</f>
      </c>
      <c r="J20" s="285"/>
      <c r="K20" s="286"/>
      <c r="L20" s="301"/>
    </row>
    <row r="21" spans="1:12" s="1" customFormat="1" ht="19.5" customHeight="1">
      <c r="A21" s="245">
        <f t="shared" si="1"/>
        <v>13</v>
      </c>
      <c r="B21" s="80" t="s">
        <v>168</v>
      </c>
      <c r="C21" s="90"/>
      <c r="D21" s="90"/>
      <c r="E21" s="90"/>
      <c r="F21" s="91"/>
      <c r="G21" s="292"/>
      <c r="H21" s="184"/>
      <c r="I21" s="298">
        <f>IF(Papierberechnung!M62="","",Papierberechnung!M62/1000)</f>
      </c>
      <c r="J21" s="285"/>
      <c r="K21" s="302"/>
      <c r="L21" s="193">
        <f>IF(J21=0,"",ROUND((J21*I21),1))</f>
      </c>
    </row>
    <row r="22" spans="1:12" s="1" customFormat="1" ht="19.5" customHeight="1">
      <c r="A22" s="245">
        <f t="shared" si="1"/>
        <v>14</v>
      </c>
      <c r="B22" s="80"/>
      <c r="C22" s="90"/>
      <c r="D22" s="90"/>
      <c r="E22" s="90"/>
      <c r="F22" s="91"/>
      <c r="G22" s="292"/>
      <c r="H22" s="184"/>
      <c r="I22" s="298">
        <f>IF(Papierberechnung!M63="","",Papierberechnung!M63/1000)</f>
      </c>
      <c r="J22" s="285"/>
      <c r="K22" s="302"/>
      <c r="L22" s="193">
        <f>IF(J22=0,"",ROUND((J22*I22),1))</f>
      </c>
    </row>
    <row r="23" spans="1:12" s="1" customFormat="1" ht="19.5" customHeight="1">
      <c r="A23" s="245">
        <f t="shared" si="1"/>
        <v>15</v>
      </c>
      <c r="B23" s="80"/>
      <c r="C23" s="90"/>
      <c r="D23" s="90"/>
      <c r="E23" s="90"/>
      <c r="F23" s="91"/>
      <c r="G23" s="292"/>
      <c r="H23" s="184"/>
      <c r="I23" s="298">
        <f>IF(Papierberechnung!M64="","",Papierberechnung!M64/1000)</f>
      </c>
      <c r="J23" s="285"/>
      <c r="K23" s="302"/>
      <c r="L23" s="193">
        <f>IF(J23=0,"",ROUND((J23*I23),1))</f>
      </c>
    </row>
    <row r="24" spans="1:12" s="1" customFormat="1" ht="19.5" customHeight="1">
      <c r="A24" s="245">
        <f t="shared" si="1"/>
        <v>16</v>
      </c>
      <c r="B24" s="80"/>
      <c r="C24" s="90"/>
      <c r="D24" s="90"/>
      <c r="E24" s="90"/>
      <c r="F24" s="91"/>
      <c r="G24" s="292"/>
      <c r="H24" s="184"/>
      <c r="I24" s="298">
        <f>IF(Papierberechnung!M65="","",Papierberechnung!M65/1000)</f>
      </c>
      <c r="J24" s="285"/>
      <c r="K24" s="302"/>
      <c r="L24" s="193">
        <f>IF(J24=0,"",ROUND((J24*I24),1))</f>
      </c>
    </row>
    <row r="25" spans="1:12" s="1" customFormat="1" ht="19.5" customHeight="1" thickBot="1">
      <c r="A25" s="409">
        <f t="shared" si="1"/>
        <v>17</v>
      </c>
      <c r="B25" s="76"/>
      <c r="C25" s="92"/>
      <c r="D25" s="92"/>
      <c r="E25" s="92"/>
      <c r="F25" s="93"/>
      <c r="G25" s="294"/>
      <c r="H25" s="297"/>
      <c r="I25" s="410">
        <f>IF(Papierberechnung!M66="","",Papierberechnung!M66/1000)</f>
      </c>
      <c r="J25" s="299"/>
      <c r="K25" s="302"/>
      <c r="L25" s="411"/>
    </row>
    <row r="26" spans="1:12" s="1" customFormat="1" ht="19.5" customHeight="1" thickBot="1">
      <c r="A26" s="384">
        <f t="shared" si="1"/>
        <v>18</v>
      </c>
      <c r="B26" s="315" t="s">
        <v>95</v>
      </c>
      <c r="C26" s="77"/>
      <c r="D26" s="77"/>
      <c r="E26" s="77"/>
      <c r="F26" s="77"/>
      <c r="G26" s="295"/>
      <c r="H26" s="295"/>
      <c r="I26" s="288"/>
      <c r="J26" s="289"/>
      <c r="K26" s="290">
        <f>SUM(K16:K20)</f>
        <v>0</v>
      </c>
      <c r="L26" s="412">
        <f>SUM(L21:L25)</f>
        <v>0</v>
      </c>
    </row>
    <row r="27" spans="1:12" s="1" customFormat="1" ht="15" customHeight="1">
      <c r="A27" s="248"/>
      <c r="B27" s="264" t="s">
        <v>96</v>
      </c>
      <c r="C27" s="240" t="s">
        <v>97</v>
      </c>
      <c r="D27" s="240" t="s">
        <v>98</v>
      </c>
      <c r="E27" s="240" t="s">
        <v>99</v>
      </c>
      <c r="F27" s="243" t="s">
        <v>100</v>
      </c>
      <c r="G27" s="243"/>
      <c r="H27" s="240" t="s">
        <v>101</v>
      </c>
      <c r="I27" s="61" t="s">
        <v>102</v>
      </c>
      <c r="J27" s="244" t="s">
        <v>103</v>
      </c>
      <c r="K27" s="269" t="s">
        <v>147</v>
      </c>
      <c r="L27" s="270"/>
    </row>
    <row r="28" spans="1:12" s="1" customFormat="1" ht="15" customHeight="1">
      <c r="A28" s="248"/>
      <c r="B28" s="240"/>
      <c r="C28" s="240" t="s">
        <v>104</v>
      </c>
      <c r="D28" s="240" t="s">
        <v>105</v>
      </c>
      <c r="E28" s="240" t="s">
        <v>106</v>
      </c>
      <c r="F28" s="240" t="s">
        <v>160</v>
      </c>
      <c r="G28" s="240" t="s">
        <v>107</v>
      </c>
      <c r="H28" s="240" t="s">
        <v>108</v>
      </c>
      <c r="I28" s="61" t="s">
        <v>109</v>
      </c>
      <c r="J28" s="244" t="s">
        <v>161</v>
      </c>
      <c r="K28" s="271" t="s">
        <v>157</v>
      </c>
      <c r="L28" s="53" t="s">
        <v>158</v>
      </c>
    </row>
    <row r="29" spans="1:12" s="1" customFormat="1" ht="15" customHeight="1">
      <c r="A29" s="248"/>
      <c r="B29" s="240"/>
      <c r="C29" s="240" t="s">
        <v>110</v>
      </c>
      <c r="D29" s="240"/>
      <c r="E29" s="240" t="s">
        <v>111</v>
      </c>
      <c r="F29" s="240" t="s">
        <v>163</v>
      </c>
      <c r="G29" s="240"/>
      <c r="H29" s="240" t="s">
        <v>93</v>
      </c>
      <c r="I29" s="61" t="s">
        <v>112</v>
      </c>
      <c r="J29" s="244" t="s">
        <v>162</v>
      </c>
      <c r="K29" s="256"/>
      <c r="L29" s="257"/>
    </row>
    <row r="30" spans="1:12" s="1" customFormat="1" ht="15" customHeight="1">
      <c r="A30" s="248"/>
      <c r="B30" s="240"/>
      <c r="C30" s="240" t="s">
        <v>111</v>
      </c>
      <c r="D30" s="240"/>
      <c r="E30" s="240"/>
      <c r="F30" s="240" t="s">
        <v>162</v>
      </c>
      <c r="G30" s="240"/>
      <c r="H30" s="240" t="s">
        <v>113</v>
      </c>
      <c r="I30" s="61" t="s">
        <v>114</v>
      </c>
      <c r="J30" s="244" t="s">
        <v>166</v>
      </c>
      <c r="K30" s="258"/>
      <c r="L30" s="259"/>
    </row>
    <row r="31" spans="1:12" s="2" customFormat="1" ht="15" customHeight="1" thickBot="1">
      <c r="A31" s="246"/>
      <c r="B31" s="250" t="s">
        <v>55</v>
      </c>
      <c r="C31" s="250" t="s">
        <v>56</v>
      </c>
      <c r="D31" s="250" t="s">
        <v>57</v>
      </c>
      <c r="E31" s="251" t="s">
        <v>154</v>
      </c>
      <c r="F31" s="250" t="s">
        <v>59</v>
      </c>
      <c r="G31" s="251" t="s">
        <v>151</v>
      </c>
      <c r="H31" s="250" t="s">
        <v>115</v>
      </c>
      <c r="I31" s="252" t="s">
        <v>152</v>
      </c>
      <c r="J31" s="253" t="s">
        <v>63</v>
      </c>
      <c r="K31" s="254" t="s">
        <v>64</v>
      </c>
      <c r="L31" s="255" t="s">
        <v>153</v>
      </c>
    </row>
    <row r="32" spans="1:12" s="1" customFormat="1" ht="19.5" customHeight="1">
      <c r="A32" s="245">
        <f>A26+1</f>
        <v>19</v>
      </c>
      <c r="B32" s="404"/>
      <c r="C32" s="201"/>
      <c r="D32" s="405"/>
      <c r="E32" s="406">
        <f>IF(AND(C32&gt;0,D32&gt;0),C32*D32%,"")</f>
      </c>
      <c r="F32" s="407"/>
      <c r="G32" s="406">
        <f>IF(AND(E32&gt;0,E32&lt;&gt;"",F32&gt;0),E32*F32,"")</f>
      </c>
      <c r="H32" s="201"/>
      <c r="I32" s="406">
        <f>IF(AND(F32&gt;0,H32&gt;0),IF(G32="",F32*H32/1000,IF(AND(G32&gt;0,G32&lt;&gt;""),G32*H32,"")),"")</f>
      </c>
      <c r="J32" s="408"/>
      <c r="K32" s="302"/>
      <c r="L32" s="186">
        <f>IF(AND(H32&gt;0,J32&gt;0),IF(I32="",ROUND(H32*J32,1),IF(AND(I32&gt;0,I32&lt;&gt;""),ROUND(I32*J32,1),"")),"")</f>
      </c>
    </row>
    <row r="33" spans="1:12" s="1" customFormat="1" ht="19.5" customHeight="1">
      <c r="A33" s="334">
        <f aca="true" t="shared" si="2" ref="A33:A55">A32+1</f>
        <v>20</v>
      </c>
      <c r="B33" s="404"/>
      <c r="C33" s="201"/>
      <c r="D33" s="405"/>
      <c r="E33" s="338">
        <f>IF(AND(C33&gt;0,D33&gt;0),C33*D33%,"")</f>
      </c>
      <c r="F33" s="199"/>
      <c r="G33" s="338">
        <f>IF(AND(E33&gt;0,E33&lt;&gt;"",F33&gt;0),E33*F33,"")</f>
      </c>
      <c r="H33" s="336"/>
      <c r="I33" s="338">
        <f>IF(AND(F33&gt;0,H33&gt;0),IF(G33="",F33*H33/1000,IF(AND(G33&gt;0,G33&lt;&gt;""),G33*H33,"")),"")</f>
      </c>
      <c r="J33" s="339"/>
      <c r="K33" s="302"/>
      <c r="L33" s="186">
        <f>IF(AND(H33&gt;0,J33&gt;0),IF(I33="",ROUND(H33*J33,1),IF(AND(I33&gt;0,I33&lt;&gt;""),ROUND(I33*J33,1),"")),"")</f>
      </c>
    </row>
    <row r="34" spans="1:12" s="1" customFormat="1" ht="19.5" customHeight="1">
      <c r="A34" s="334">
        <f t="shared" si="2"/>
        <v>21</v>
      </c>
      <c r="B34" s="404"/>
      <c r="C34" s="201"/>
      <c r="D34" s="405"/>
      <c r="E34" s="338">
        <f>IF(AND(C34&gt;0,D34&gt;0),C34*D34%,"")</f>
      </c>
      <c r="F34" s="199"/>
      <c r="G34" s="338">
        <f>IF(AND(E34&gt;0,E34&lt;&gt;"",F34&gt;0),E34*F34,"")</f>
      </c>
      <c r="H34" s="336"/>
      <c r="I34" s="338">
        <f>IF(AND(F34&gt;0,H34&gt;0),IF(G34="",F34*H34/1000,IF(AND(G34&gt;0,G34&lt;&gt;""),G34*H34,"")),"")</f>
      </c>
      <c r="J34" s="339"/>
      <c r="K34" s="302"/>
      <c r="L34" s="186">
        <f>IF(AND(H34&gt;0,J34&gt;0),IF(I34="",ROUND(H34*J34,1),IF(AND(I34&gt;0,I34&lt;&gt;""),ROUND(I34*J34,1),"")),"")</f>
      </c>
    </row>
    <row r="35" spans="1:12" s="1" customFormat="1" ht="19.5" customHeight="1">
      <c r="A35" s="334">
        <f t="shared" si="2"/>
        <v>22</v>
      </c>
      <c r="B35" s="335"/>
      <c r="C35" s="336"/>
      <c r="D35" s="337"/>
      <c r="E35" s="338">
        <f>IF(AND(C35&gt;0,D35&gt;0),C35*D35%,"")</f>
      </c>
      <c r="F35" s="199"/>
      <c r="G35" s="338">
        <f>IF(AND(E35&gt;0,E35&lt;&gt;"",F35&gt;0),E35*F35,"")</f>
      </c>
      <c r="H35" s="336"/>
      <c r="I35" s="338">
        <f>IF(AND(F35&gt;0,H35&gt;0),IF(G35="",F35*H35/1000,IF(AND(G35&gt;0,G35&lt;&gt;""),G35*H35,"")),"")</f>
      </c>
      <c r="J35" s="339"/>
      <c r="K35" s="302"/>
      <c r="L35" s="186">
        <f>IF(AND(H35&gt;0,J35&gt;0),IF(I35="",ROUND(H35*J35,1),IF(AND(I35&gt;0,I35&lt;&gt;""),ROUND(I35*J35,1),"")),"")</f>
      </c>
    </row>
    <row r="36" spans="1:12" s="1" customFormat="1" ht="19.5" customHeight="1" thickBot="1">
      <c r="A36" s="249">
        <f t="shared" si="2"/>
        <v>23</v>
      </c>
      <c r="B36" s="341"/>
      <c r="C36" s="342"/>
      <c r="D36" s="343"/>
      <c r="E36" s="344">
        <f>IF(AND(C36&gt;0,D36&gt;0),C36*D36%,"")</f>
      </c>
      <c r="F36" s="345"/>
      <c r="G36" s="344">
        <f>IF(AND(E36&gt;0,E36&lt;&gt;"",F36&gt;0),E36*F36,"")</f>
      </c>
      <c r="H36" s="342"/>
      <c r="I36" s="344">
        <f>IF(AND(F36&gt;0,H36&gt;0),IF(G36="",F36*H36/1000,IF(AND(G36&gt;0,G36&lt;&gt;""),G36*H36,"")),"")</f>
      </c>
      <c r="J36" s="346"/>
      <c r="K36" s="302"/>
      <c r="L36" s="186">
        <f>IF(AND(H36&gt;0,J36&gt;0),IF(I36="",ROUND(H36*J36,1),IF(AND(I36&gt;0,I36&lt;&gt;""),ROUND(I36*J36,1),"")),"")</f>
      </c>
    </row>
    <row r="37" spans="1:12" s="1" customFormat="1" ht="19.5" customHeight="1">
      <c r="A37" s="320">
        <f t="shared" si="2"/>
        <v>24</v>
      </c>
      <c r="B37" s="321" t="s">
        <v>169</v>
      </c>
      <c r="C37" s="322"/>
      <c r="D37" s="322"/>
      <c r="E37" s="323"/>
      <c r="F37" s="323"/>
      <c r="G37" s="323"/>
      <c r="H37" s="324"/>
      <c r="I37" s="325"/>
      <c r="J37" s="326"/>
      <c r="K37" s="303"/>
      <c r="L37" s="300"/>
    </row>
    <row r="38" spans="1:12" s="1" customFormat="1" ht="19.5" customHeight="1" thickBot="1">
      <c r="A38" s="249">
        <f t="shared" si="2"/>
        <v>25</v>
      </c>
      <c r="B38" s="327"/>
      <c r="C38" s="328"/>
      <c r="D38" s="329" t="s">
        <v>175</v>
      </c>
      <c r="E38" s="332"/>
      <c r="F38" s="330"/>
      <c r="G38" s="329" t="s">
        <v>176</v>
      </c>
      <c r="H38" s="332"/>
      <c r="I38" s="331">
        <f>IF(AND(E38&gt;0,H38&gt;0),E38*H38/1000,"")</f>
      </c>
      <c r="J38" s="333"/>
      <c r="K38" s="304">
        <f>IF(AND(I38&gt;0,I38&lt;&gt;"",J38&gt;0),ROUND(I38*J38,1),"")</f>
      </c>
      <c r="L38" s="305"/>
    </row>
    <row r="39" spans="1:12" s="1" customFormat="1" ht="19.5" customHeight="1" thickBot="1">
      <c r="A39" s="246">
        <f t="shared" si="2"/>
        <v>26</v>
      </c>
      <c r="B39" s="315" t="s">
        <v>116</v>
      </c>
      <c r="C39" s="83"/>
      <c r="D39" s="83"/>
      <c r="E39" s="77"/>
      <c r="F39" s="77"/>
      <c r="G39" s="77"/>
      <c r="H39" s="77"/>
      <c r="I39" s="78"/>
      <c r="J39" s="79"/>
      <c r="K39" s="290">
        <f>SUM(K38)</f>
        <v>0</v>
      </c>
      <c r="L39" s="191">
        <f>SUM(L32:L37)</f>
        <v>0</v>
      </c>
    </row>
    <row r="40" spans="1:12" s="1" customFormat="1" ht="19.5" customHeight="1">
      <c r="A40" s="320">
        <f t="shared" si="2"/>
        <v>27</v>
      </c>
      <c r="B40" s="347" t="s">
        <v>117</v>
      </c>
      <c r="C40" s="348"/>
      <c r="D40" s="348"/>
      <c r="E40" s="391"/>
      <c r="F40" s="391"/>
      <c r="G40" s="391"/>
      <c r="H40" s="392"/>
      <c r="I40" s="416"/>
      <c r="J40" s="401"/>
      <c r="K40" s="349"/>
      <c r="L40" s="350"/>
    </row>
    <row r="41" spans="1:12" s="1" customFormat="1" ht="19.5" customHeight="1" thickBot="1">
      <c r="A41" s="249">
        <f t="shared" si="2"/>
        <v>28</v>
      </c>
      <c r="B41" s="393"/>
      <c r="C41" s="361"/>
      <c r="D41" s="361"/>
      <c r="E41" s="381"/>
      <c r="F41" s="381"/>
      <c r="G41" s="381"/>
      <c r="H41" s="382"/>
      <c r="I41" s="343"/>
      <c r="J41" s="346"/>
      <c r="K41" s="351"/>
      <c r="L41" s="352"/>
    </row>
    <row r="42" spans="1:12" s="1" customFormat="1" ht="19.5" customHeight="1" thickBot="1">
      <c r="A42" s="246">
        <f t="shared" si="2"/>
        <v>29</v>
      </c>
      <c r="B42" s="315" t="s">
        <v>118</v>
      </c>
      <c r="C42" s="83"/>
      <c r="D42" s="83"/>
      <c r="E42" s="83"/>
      <c r="F42" s="83"/>
      <c r="G42" s="83"/>
      <c r="H42" s="77"/>
      <c r="I42" s="78"/>
      <c r="J42" s="79"/>
      <c r="K42" s="290">
        <f>ROUND(SUM(K40:K41),1)</f>
        <v>0</v>
      </c>
      <c r="L42" s="191">
        <f>ROUND(SUM(L40:L41),1)</f>
        <v>0</v>
      </c>
    </row>
    <row r="43" spans="1:12" s="1" customFormat="1" ht="19.5" customHeight="1" thickBot="1">
      <c r="A43" s="246">
        <f t="shared" si="2"/>
        <v>30</v>
      </c>
      <c r="B43" s="314" t="s">
        <v>184</v>
      </c>
      <c r="C43" s="84"/>
      <c r="D43" s="84"/>
      <c r="E43" s="84"/>
      <c r="F43" s="84"/>
      <c r="G43" s="84"/>
      <c r="H43" s="85"/>
      <c r="I43" s="86"/>
      <c r="J43" s="81"/>
      <c r="K43" s="306">
        <f>SUM(K11,K26,K39,K42)</f>
        <v>0</v>
      </c>
      <c r="L43" s="307">
        <f>SUM(L11,L26,L39,L42)</f>
        <v>0</v>
      </c>
    </row>
    <row r="44" spans="1:12" s="1" customFormat="1" ht="19.5" customHeight="1">
      <c r="A44" s="320">
        <f t="shared" si="2"/>
        <v>31</v>
      </c>
      <c r="B44" s="353" t="s">
        <v>172</v>
      </c>
      <c r="C44" s="354"/>
      <c r="D44" s="354"/>
      <c r="E44" s="340"/>
      <c r="F44" s="354"/>
      <c r="G44" s="354"/>
      <c r="H44" s="355"/>
      <c r="I44" s="356"/>
      <c r="J44" s="357"/>
      <c r="K44" s="358">
        <f>ROUND((K43*$E44/100),1)</f>
        <v>0</v>
      </c>
      <c r="L44" s="359">
        <f>ROUND((L43*$E44/100),1)</f>
        <v>0</v>
      </c>
    </row>
    <row r="45" spans="1:12" s="1" customFormat="1" ht="19.5" customHeight="1" thickBot="1">
      <c r="A45" s="249">
        <f t="shared" si="2"/>
        <v>32</v>
      </c>
      <c r="B45" s="360" t="s">
        <v>164</v>
      </c>
      <c r="C45" s="361"/>
      <c r="D45" s="361"/>
      <c r="E45" s="361"/>
      <c r="F45" s="361"/>
      <c r="G45" s="361"/>
      <c r="H45" s="260"/>
      <c r="I45" s="362"/>
      <c r="J45" s="363"/>
      <c r="K45" s="351"/>
      <c r="L45" s="364"/>
    </row>
    <row r="46" spans="1:12" s="1" customFormat="1" ht="19.5" customHeight="1" thickBot="1">
      <c r="A46" s="246">
        <f t="shared" si="2"/>
        <v>33</v>
      </c>
      <c r="B46" s="315" t="s">
        <v>185</v>
      </c>
      <c r="C46" s="83"/>
      <c r="D46" s="83"/>
      <c r="E46" s="83"/>
      <c r="F46" s="83"/>
      <c r="G46" s="83"/>
      <c r="H46" s="77"/>
      <c r="I46" s="78"/>
      <c r="J46" s="79"/>
      <c r="K46" s="290">
        <f>SUM(K43:K45)</f>
        <v>0</v>
      </c>
      <c r="L46" s="191">
        <f>SUM(L43:L44)</f>
        <v>0</v>
      </c>
    </row>
    <row r="47" spans="1:12" s="1" customFormat="1" ht="19.5" customHeight="1">
      <c r="A47" s="320">
        <f t="shared" si="2"/>
        <v>34</v>
      </c>
      <c r="B47" s="354" t="s">
        <v>170</v>
      </c>
      <c r="C47" s="354"/>
      <c r="D47" s="98"/>
      <c r="E47" s="98"/>
      <c r="F47" s="98"/>
      <c r="G47" s="98"/>
      <c r="H47" s="365"/>
      <c r="I47" s="366"/>
      <c r="J47" s="366"/>
      <c r="K47" s="308"/>
      <c r="L47" s="367"/>
    </row>
    <row r="48" spans="1:12" s="1" customFormat="1" ht="19.5" customHeight="1">
      <c r="A48" s="245">
        <f t="shared" si="2"/>
        <v>35</v>
      </c>
      <c r="B48" s="82"/>
      <c r="C48" s="82"/>
      <c r="D48" s="94"/>
      <c r="E48" s="94"/>
      <c r="F48" s="94"/>
      <c r="G48" s="94"/>
      <c r="H48" s="90"/>
      <c r="I48" s="95"/>
      <c r="J48" s="95"/>
      <c r="K48" s="309"/>
      <c r="L48" s="192"/>
    </row>
    <row r="49" spans="1:12" s="1" customFormat="1" ht="19.5" customHeight="1">
      <c r="A49" s="334">
        <f t="shared" si="2"/>
        <v>36</v>
      </c>
      <c r="B49" s="368"/>
      <c r="C49" s="368"/>
      <c r="D49" s="369"/>
      <c r="E49" s="369"/>
      <c r="F49" s="369"/>
      <c r="G49" s="369"/>
      <c r="H49" s="370"/>
      <c r="I49" s="371"/>
      <c r="J49" s="371"/>
      <c r="K49" s="372"/>
      <c r="L49" s="373"/>
    </row>
    <row r="50" spans="1:12" s="1" customFormat="1" ht="19.5" customHeight="1" thickBot="1">
      <c r="A50" s="249">
        <f t="shared" si="2"/>
        <v>37</v>
      </c>
      <c r="B50" s="361"/>
      <c r="C50" s="361"/>
      <c r="D50" s="374"/>
      <c r="E50" s="374"/>
      <c r="F50" s="374"/>
      <c r="G50" s="374"/>
      <c r="H50" s="375"/>
      <c r="I50" s="376"/>
      <c r="J50" s="376"/>
      <c r="K50" s="377"/>
      <c r="L50" s="378"/>
    </row>
    <row r="51" spans="1:12" s="1" customFormat="1" ht="19.5" customHeight="1" thickBot="1">
      <c r="A51" s="246">
        <f t="shared" si="2"/>
        <v>38</v>
      </c>
      <c r="B51" s="314" t="s">
        <v>119</v>
      </c>
      <c r="C51" s="84"/>
      <c r="D51" s="84"/>
      <c r="E51" s="84"/>
      <c r="F51" s="84"/>
      <c r="G51" s="84"/>
      <c r="H51" s="85"/>
      <c r="I51" s="86"/>
      <c r="J51" s="86"/>
      <c r="K51" s="310">
        <f>ROUND(SUM(K47:K50),1)</f>
        <v>0</v>
      </c>
      <c r="L51" s="311">
        <f>ROUND(SUM(L47:L50),1)</f>
        <v>0</v>
      </c>
    </row>
    <row r="52" spans="1:12" s="1" customFormat="1" ht="19.5" customHeight="1">
      <c r="A52" s="320">
        <f t="shared" si="2"/>
        <v>39</v>
      </c>
      <c r="B52" s="353" t="s">
        <v>171</v>
      </c>
      <c r="C52" s="354"/>
      <c r="D52" s="354"/>
      <c r="E52" s="340"/>
      <c r="F52" s="354"/>
      <c r="G52" s="354"/>
      <c r="H52" s="355"/>
      <c r="I52" s="356"/>
      <c r="J52" s="356"/>
      <c r="K52" s="379">
        <f>ROUND((K51*$E52/100),1)</f>
        <v>0</v>
      </c>
      <c r="L52" s="380">
        <f>ROUND((L51*$E52/100),1)</f>
        <v>0</v>
      </c>
    </row>
    <row r="53" spans="1:12" s="1" customFormat="1" ht="19.5" customHeight="1" thickBot="1">
      <c r="A53" s="249">
        <f t="shared" si="2"/>
        <v>40</v>
      </c>
      <c r="B53" s="381"/>
      <c r="C53" s="381"/>
      <c r="D53" s="381"/>
      <c r="E53" s="381"/>
      <c r="F53" s="381"/>
      <c r="G53" s="381"/>
      <c r="H53" s="382"/>
      <c r="I53" s="383"/>
      <c r="J53" s="383"/>
      <c r="K53" s="377"/>
      <c r="L53" s="378"/>
    </row>
    <row r="54" spans="1:12" s="1" customFormat="1" ht="19.5" customHeight="1" thickBot="1">
      <c r="A54" s="384">
        <f t="shared" si="2"/>
        <v>41</v>
      </c>
      <c r="B54" s="385" t="s">
        <v>186</v>
      </c>
      <c r="C54" s="386"/>
      <c r="D54" s="386"/>
      <c r="E54" s="386"/>
      <c r="F54" s="386"/>
      <c r="G54" s="386"/>
      <c r="H54" s="387"/>
      <c r="I54" s="388"/>
      <c r="J54" s="388"/>
      <c r="K54" s="389">
        <f>ROUND(SUM(K51:K53),1)</f>
        <v>0</v>
      </c>
      <c r="L54" s="390">
        <f>ROUND(SUM(L51:L53),1)</f>
        <v>0</v>
      </c>
    </row>
    <row r="55" spans="1:12" s="1" customFormat="1" ht="19.5" customHeight="1">
      <c r="A55" s="245">
        <f t="shared" si="2"/>
        <v>42</v>
      </c>
      <c r="B55" s="319" t="s">
        <v>187</v>
      </c>
      <c r="C55" s="82"/>
      <c r="D55" s="82"/>
      <c r="E55" s="82"/>
      <c r="F55" s="82"/>
      <c r="G55" s="82"/>
      <c r="H55" s="87"/>
      <c r="I55" s="88"/>
      <c r="J55" s="89"/>
      <c r="K55" s="312">
        <f>SUM(K46,K54)</f>
        <v>0</v>
      </c>
      <c r="L55" s="313">
        <f>SUM(L46,L54)</f>
        <v>0</v>
      </c>
    </row>
  </sheetData>
  <sheetProtection sheet="1" objects="1" scenarios="1"/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Kalkulationsformular</dc:title>
  <dc:subject/>
  <dc:creator>vdn</dc:creator>
  <cp:keywords/>
  <dc:description/>
  <cp:lastModifiedBy>Ulrich Smets</cp:lastModifiedBy>
  <cp:lastPrinted>2006-02-08T09:21:34Z</cp:lastPrinted>
  <dcterms:created xsi:type="dcterms:W3CDTF">2001-07-24T09:31:04Z</dcterms:created>
  <dcterms:modified xsi:type="dcterms:W3CDTF">2013-07-22T13:32:40Z</dcterms:modified>
  <cp:category/>
  <cp:version/>
  <cp:contentType/>
  <cp:contentStatus/>
</cp:coreProperties>
</file>